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 firstSheet="4" activeTab="4"/>
  </bookViews>
  <sheets>
    <sheet name="№ 1" sheetId="7" state="hidden" r:id="rId1"/>
    <sheet name="№2" sheetId="3" state="hidden" r:id="rId2"/>
    <sheet name="Рекомендации" sheetId="8" state="hidden" r:id="rId3"/>
    <sheet name="Лист1" sheetId="9" state="hidden" r:id="rId4"/>
    <sheet name="протокол№2" sheetId="11" r:id="rId5"/>
    <sheet name="протокол№1" sheetId="12" r:id="rId6"/>
    <sheet name="Настр. протокола (не лезть!!!)" sheetId="19" r:id="rId7"/>
    <sheet name="Лист2" sheetId="18" state="hidden" r:id="rId8"/>
    <sheet name="Лист3" sheetId="20" r:id="rId9"/>
  </sheets>
  <definedNames>
    <definedName name="_xlnm._FilterDatabase" localSheetId="0" hidden="1">'№ 1'!$A$5:$M$5</definedName>
    <definedName name="_xlnm._FilterDatabase" localSheetId="5" hidden="1">протокол№1!#REF!</definedName>
    <definedName name="_xlnm._FilterDatabase" localSheetId="4" hidden="1">протокол№2!$E$2:$P$2</definedName>
    <definedName name="klass1">Лист1!$A$1:$A$2</definedName>
    <definedName name="klass2">Лист1!$B$1:$B$3</definedName>
    <definedName name="Литера">Оценка1[Литера]</definedName>
    <definedName name="Мунобразование">Муниципальноеобразование[Муниципальное образование]</definedName>
    <definedName name="_xlnm.Print_Area" localSheetId="6">'Настр. протокола (не лезть!!!)'!$A$1:$B$10</definedName>
    <definedName name="_xlnm.Print_Area" localSheetId="4">протокол№2!$A$1:$V$57</definedName>
    <definedName name="Оценка">Таблица3[Оценка]</definedName>
    <definedName name="УМК">Условный_№_УМК[Условный № УМК]</definedName>
  </definedNames>
  <calcPr calcId="125725"/>
</workbook>
</file>

<file path=xl/calcChain.xml><?xml version="1.0" encoding="utf-8"?>
<calcChain xmlns="http://schemas.openxmlformats.org/spreadsheetml/2006/main">
  <c r="J46" i="11"/>
  <c r="I46"/>
  <c r="H46"/>
  <c r="G46"/>
  <c r="P46"/>
  <c r="P45"/>
  <c r="P44"/>
  <c r="O46"/>
  <c r="O45"/>
  <c r="O44"/>
  <c r="N46"/>
  <c r="N45"/>
  <c r="N44"/>
  <c r="M46"/>
  <c r="L46"/>
  <c r="K46"/>
  <c r="M45"/>
  <c r="M44"/>
  <c r="L45"/>
  <c r="L44"/>
  <c r="K45"/>
  <c r="K44"/>
  <c r="J45"/>
  <c r="J44"/>
  <c r="I45"/>
  <c r="I44"/>
  <c r="H45"/>
  <c r="H44"/>
  <c r="G45"/>
  <c r="G44"/>
  <c r="Q40" l="1"/>
  <c r="S40"/>
  <c r="T40"/>
  <c r="R40"/>
  <c r="H43" l="1"/>
  <c r="I43"/>
  <c r="J43"/>
  <c r="K43"/>
  <c r="L43"/>
  <c r="M43"/>
  <c r="N43"/>
  <c r="O43"/>
  <c r="P43"/>
  <c r="E40" l="1"/>
  <c r="P50" l="1"/>
  <c r="O49"/>
  <c r="N50"/>
  <c r="M50"/>
  <c r="L49"/>
  <c r="K50"/>
  <c r="J50"/>
  <c r="H50"/>
  <c r="P49"/>
  <c r="P51"/>
  <c r="O50"/>
  <c r="N49"/>
  <c r="M49"/>
  <c r="M51"/>
  <c r="L50"/>
  <c r="J49"/>
  <c r="H49"/>
  <c r="G50"/>
  <c r="I49"/>
  <c r="I50"/>
  <c r="I51"/>
  <c r="G43"/>
  <c r="H48"/>
  <c r="M48"/>
  <c r="K49"/>
  <c r="L51"/>
  <c r="O51"/>
  <c r="M8" i="7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C43"/>
  <c r="D43"/>
  <c r="E43"/>
  <c r="F43"/>
  <c r="G43"/>
  <c r="H43"/>
  <c r="I43"/>
  <c r="J43"/>
  <c r="K43"/>
  <c r="L43"/>
  <c r="C44"/>
  <c r="D44"/>
  <c r="E44"/>
  <c r="F44"/>
  <c r="G44"/>
  <c r="H44"/>
  <c r="I44"/>
  <c r="J44"/>
  <c r="K44"/>
  <c r="L44"/>
  <c r="C45"/>
  <c r="D45"/>
  <c r="E45"/>
  <c r="F45"/>
  <c r="G45"/>
  <c r="H45"/>
  <c r="I45"/>
  <c r="J45"/>
  <c r="K45"/>
  <c r="L45"/>
  <c r="H51" i="11" l="1"/>
  <c r="G51"/>
  <c r="N48"/>
  <c r="J51"/>
  <c r="O48"/>
  <c r="I48"/>
  <c r="N51"/>
  <c r="K51"/>
  <c r="G49"/>
  <c r="P48"/>
  <c r="L48"/>
  <c r="K48"/>
  <c r="J48"/>
  <c r="G48"/>
</calcChain>
</file>

<file path=xl/sharedStrings.xml><?xml version="1.0" encoding="utf-8"?>
<sst xmlns="http://schemas.openxmlformats.org/spreadsheetml/2006/main" count="551" uniqueCount="212">
  <si>
    <t>Задание</t>
  </si>
  <si>
    <t xml:space="preserve">Наименование образовательного учреждения: </t>
  </si>
  <si>
    <t xml:space="preserve">Наименование муниципального образования:  </t>
  </si>
  <si>
    <t>Количество баллов</t>
  </si>
  <si>
    <t>Уровни оценивания</t>
  </si>
  <si>
    <t>Баллы</t>
  </si>
  <si>
    <t>Количество учащихся</t>
  </si>
  <si>
    <t>УМК:</t>
  </si>
  <si>
    <t>Итоговый протокол №2</t>
  </si>
  <si>
    <t>Класс:  1 "      "</t>
  </si>
  <si>
    <t>Рекомендации для заполнения протоколов.</t>
  </si>
  <si>
    <t>1.   Заполняются  только желтые ячейки.</t>
  </si>
  <si>
    <t>2. Заполненные в электронном виде протоколы   передаются ответственному за организацию  и проведение комплексной срезовой работы</t>
  </si>
  <si>
    <t>Класс:  1 "        "</t>
  </si>
  <si>
    <t>не осоена  ООП за 1 класс</t>
  </si>
  <si>
    <t>0-5 баллов</t>
  </si>
  <si>
    <t>повышенный уровень</t>
  </si>
  <si>
    <t>базовый уровень</t>
  </si>
  <si>
    <t>11- 15 баллов</t>
  </si>
  <si>
    <t>Ф.И.</t>
  </si>
  <si>
    <t>№</t>
  </si>
  <si>
    <t xml:space="preserve">Заверяю:             директор ОУ                                                  печать                                                   подпись                                                           </t>
  </si>
  <si>
    <t>ФИО учителя</t>
  </si>
  <si>
    <t xml:space="preserve"> Итоговый протокол №1</t>
  </si>
  <si>
    <t>6-10 баллов</t>
  </si>
  <si>
    <t xml:space="preserve">Итого </t>
  </si>
  <si>
    <t>итого (0)</t>
  </si>
  <si>
    <t>итого (1)</t>
  </si>
  <si>
    <t>итого (2)</t>
  </si>
  <si>
    <t>маша</t>
  </si>
  <si>
    <t>саша</t>
  </si>
  <si>
    <t>наташа</t>
  </si>
  <si>
    <t xml:space="preserve">от 0 до </t>
  </si>
  <si>
    <t>Школа России</t>
  </si>
  <si>
    <t>Егорьевский м.р.</t>
  </si>
  <si>
    <t>Балашиха г.о.</t>
  </si>
  <si>
    <t>Бронницы г.о.</t>
  </si>
  <si>
    <t>Дзержинский г.о.</t>
  </si>
  <si>
    <t>Домодедово г.о.</t>
  </si>
  <si>
    <t>Дубна г.о.</t>
  </si>
  <si>
    <t>Железнодорожный г.о.</t>
  </si>
  <si>
    <t>Ивантеевка г.о.</t>
  </si>
  <si>
    <t>Истринский м.р.</t>
  </si>
  <si>
    <t>Каширский м.р.</t>
  </si>
  <si>
    <t>Клинский м.р.</t>
  </si>
  <si>
    <t>Королев г.о.</t>
  </si>
  <si>
    <t>Лотошинский м.р.</t>
  </si>
  <si>
    <t>Люберецкий м.р.</t>
  </si>
  <si>
    <t>Мытищинский м.р.</t>
  </si>
  <si>
    <t>Наро-Фоминский м.р.</t>
  </si>
  <si>
    <t>Ногинский м.р.</t>
  </si>
  <si>
    <t>Озерский м.р.</t>
  </si>
  <si>
    <t xml:space="preserve">Орехово-Зуево г.о. </t>
  </si>
  <si>
    <t>Павловский Посадский м.р.</t>
  </si>
  <si>
    <t>Подольск г.о.</t>
  </si>
  <si>
    <t>Подольский м.р.</t>
  </si>
  <si>
    <t>Пушкинский м.р.</t>
  </si>
  <si>
    <t>Раменский м.р.</t>
  </si>
  <si>
    <t>Реутов г.о.</t>
  </si>
  <si>
    <t>Рузский м.р.</t>
  </si>
  <si>
    <t>Сергиев Посадский м.р.</t>
  </si>
  <si>
    <t>Серпуховской м.р.</t>
  </si>
  <si>
    <t>Ступинский м.р.</t>
  </si>
  <si>
    <t>Орехово-Зуевский м.р.</t>
  </si>
  <si>
    <t>Фрязино г.о.</t>
  </si>
  <si>
    <t>Химки г.о.</t>
  </si>
  <si>
    <t>Щелковский м.р.</t>
  </si>
  <si>
    <t>Электрогорск г.о.</t>
  </si>
  <si>
    <t>Электросталь г.о.</t>
  </si>
  <si>
    <t>Шатурский м.р.</t>
  </si>
  <si>
    <t>Волоколамский м.р.</t>
  </si>
  <si>
    <t>Можайский м.р.</t>
  </si>
  <si>
    <t>Восход г.о.</t>
  </si>
  <si>
    <t>Дмитровский м.р.</t>
  </si>
  <si>
    <t>Долгопрудный г.о.</t>
  </si>
  <si>
    <t>Звенигород г.о.</t>
  </si>
  <si>
    <t>Климовск г.о.</t>
  </si>
  <si>
    <t>Красноармейск г.о.</t>
  </si>
  <si>
    <t>Красногорский м.р.</t>
  </si>
  <si>
    <t>Ленинский м.р.</t>
  </si>
  <si>
    <t>Лобня г.о.</t>
  </si>
  <si>
    <t>Лосино-Петровский м.р.</t>
  </si>
  <si>
    <t>Молодежный г.о.</t>
  </si>
  <si>
    <t>Протвино г.о.</t>
  </si>
  <si>
    <t>Пущино г.о.</t>
  </si>
  <si>
    <t>Чеховский м.р.</t>
  </si>
  <si>
    <t>Черноголовка г.о.</t>
  </si>
  <si>
    <t>Щербинка г.о.</t>
  </si>
  <si>
    <t>Звздный г.о.</t>
  </si>
  <si>
    <t>Шаховской  м.р.</t>
  </si>
  <si>
    <t>Воскресенский м.р.</t>
  </si>
  <si>
    <t xml:space="preserve">Серпухов г.о. </t>
  </si>
  <si>
    <t>Кололменский м.р.</t>
  </si>
  <si>
    <t>Серебряно-Прудский м.р.</t>
  </si>
  <si>
    <t>Луховицкий м.р.</t>
  </si>
  <si>
    <t>Зарайский м.р.</t>
  </si>
  <si>
    <t>Солнечногорский м.р.</t>
  </si>
  <si>
    <t>Талдомский м.р.</t>
  </si>
  <si>
    <t>Жуковский г.о.</t>
  </si>
  <si>
    <t>Коломна г.о.</t>
  </si>
  <si>
    <t>Котельники г.о.</t>
  </si>
  <si>
    <t>Лыткарино г.о.</t>
  </si>
  <si>
    <t>Рошаль</t>
  </si>
  <si>
    <t>Гармония</t>
  </si>
  <si>
    <t>Перспектива</t>
  </si>
  <si>
    <t>Перспективная  начальная школа</t>
  </si>
  <si>
    <t>Система Занкова</t>
  </si>
  <si>
    <t>Система Эльконина-Давыдова</t>
  </si>
  <si>
    <t>Система учебников</t>
  </si>
  <si>
    <t>Школа 21 века</t>
  </si>
  <si>
    <t>Планета Знаний</t>
  </si>
  <si>
    <t>Система 2100</t>
  </si>
  <si>
    <t>Муниципальное образование</t>
  </si>
  <si>
    <t>Наименование образовательной организации</t>
  </si>
  <si>
    <t xml:space="preserve">Количество детей в классе </t>
  </si>
  <si>
    <t>Причины, по которым дети не писали работу</t>
  </si>
  <si>
    <t>Образовательная организация</t>
  </si>
  <si>
    <t>Власиха г.о.</t>
  </si>
  <si>
    <t>Одинцовский м.р.</t>
  </si>
  <si>
    <t>Павлово-Посадский м.р.</t>
  </si>
  <si>
    <t>Сергиево-Посадский м.р.</t>
  </si>
  <si>
    <t>Школа 2100</t>
  </si>
  <si>
    <t>Перспективная начальная школа</t>
  </si>
  <si>
    <t>РИТМ</t>
  </si>
  <si>
    <t>№ УМК</t>
  </si>
  <si>
    <t>Назввние УМК</t>
  </si>
  <si>
    <t xml:space="preserve"> Краснознаменск г.о.</t>
  </si>
  <si>
    <t>Ф.И. ученика</t>
  </si>
  <si>
    <t>% на (0)</t>
  </si>
  <si>
    <t>Количество детей,  писавших работу</t>
  </si>
  <si>
    <t>Количество детей,  не писавших работу</t>
  </si>
  <si>
    <r>
      <t>.      Задание</t>
    </r>
    <r>
      <rPr>
        <sz val="5"/>
        <color indexed="8"/>
        <rFont val="Calibri"/>
        <family val="2"/>
        <charset val="204"/>
      </rPr>
      <t xml:space="preserve">
</t>
    </r>
    <r>
      <rPr>
        <sz val="10"/>
        <color indexed="8"/>
        <rFont val="Calibri"/>
        <family val="2"/>
        <charset val="204"/>
      </rPr>
      <t xml:space="preserve">
Баллы         .</t>
    </r>
  </si>
  <si>
    <t>Общий итог по классу</t>
  </si>
  <si>
    <t>То же в % соотношении</t>
  </si>
  <si>
    <t xml:space="preserve">Количество учащихся, писавших работу </t>
  </si>
  <si>
    <t>Кол-во учеников, выполнивших задание на соответствующий балл</t>
  </si>
  <si>
    <t>Итоговый протокол №1 (для учителя) 3 класс</t>
  </si>
  <si>
    <t xml:space="preserve">3 класс </t>
  </si>
  <si>
    <t>3 класс
литера</t>
  </si>
  <si>
    <t>Оценка в баллах в соответствии с номером задания</t>
  </si>
  <si>
    <t>% на (3)</t>
  </si>
  <si>
    <t>% на (4)</t>
  </si>
  <si>
    <t>% на (5)</t>
  </si>
  <si>
    <r>
      <t xml:space="preserve"> </t>
    </r>
    <r>
      <rPr>
        <sz val="28"/>
        <color theme="1"/>
        <rFont val="Calibri"/>
        <family val="2"/>
        <charset val="204"/>
        <scheme val="minor"/>
      </rPr>
      <t>Итоговый протокол №2 (для учителя) 3 класс</t>
    </r>
  </si>
  <si>
    <t>№ п/п</t>
  </si>
  <si>
    <t>Значеие оценок в баллах</t>
  </si>
  <si>
    <t>Пусто</t>
  </si>
  <si>
    <t>Минимальный бал</t>
  </si>
  <si>
    <t xml:space="preserve"> - это не заполнять</t>
  </si>
  <si>
    <t>Максимальны бал</t>
  </si>
  <si>
    <t>Следующий бал</t>
  </si>
  <si>
    <t>Оценка которая отображается в списке
(Введи значение !!!)</t>
  </si>
  <si>
    <t>Оценка</t>
  </si>
  <si>
    <t>Литера</t>
  </si>
  <si>
    <t>Условный № УМК</t>
  </si>
  <si>
    <t>Расшифровка
значения</t>
  </si>
  <si>
    <t>Перспективная начальная
школа</t>
  </si>
  <si>
    <t>`</t>
  </si>
  <si>
    <t>итого с оценкой (0)</t>
  </si>
  <si>
    <t>итого с оценкой (3)</t>
  </si>
  <si>
    <t>итого с оценкой (4)</t>
  </si>
  <si>
    <t>итого с оценкой (5)</t>
  </si>
  <si>
    <t>"А"</t>
  </si>
  <si>
    <t>"Б"</t>
  </si>
  <si>
    <t>"В"</t>
  </si>
  <si>
    <t>"Г"</t>
  </si>
  <si>
    <t>"Д"</t>
  </si>
  <si>
    <t>"Е"</t>
  </si>
  <si>
    <t>"Ж"</t>
  </si>
  <si>
    <t>"З"</t>
  </si>
  <si>
    <t>"И"</t>
  </si>
  <si>
    <t>"К"</t>
  </si>
  <si>
    <t>"Л"</t>
  </si>
  <si>
    <t>"М"</t>
  </si>
  <si>
    <t>Итого заданий выполнено с оценкой</t>
  </si>
  <si>
    <t>3
балла</t>
  </si>
  <si>
    <t>4
балла</t>
  </si>
  <si>
    <t>5
баллов</t>
  </si>
  <si>
    <t>0
баллов</t>
  </si>
  <si>
    <t xml:space="preserve"> литера</t>
  </si>
  <si>
    <t>МБОУ "Гимназия №16"</t>
  </si>
  <si>
    <t>Бакланова Анна</t>
  </si>
  <si>
    <t>Куринной Фёдор</t>
  </si>
  <si>
    <t>Чапчикова Дарья</t>
  </si>
  <si>
    <t>Помогаев Виктор</t>
  </si>
  <si>
    <t>Сазонова Анастасия</t>
  </si>
  <si>
    <t>Суамбекова Алина</t>
  </si>
  <si>
    <t>Яцкевич Данила</t>
  </si>
  <si>
    <t>Тращинский Артемий</t>
  </si>
  <si>
    <t>Хомутинников Егор</t>
  </si>
  <si>
    <t>Ковалёв Иван</t>
  </si>
  <si>
    <t>Морозова Елизавета</t>
  </si>
  <si>
    <t>Богданов Михаил</t>
  </si>
  <si>
    <t>Петрова Арина</t>
  </si>
  <si>
    <t>Бахин Николай</t>
  </si>
  <si>
    <t>Гезенко Александр</t>
  </si>
  <si>
    <t>Фомин Олег</t>
  </si>
  <si>
    <t>Савчак Александр</t>
  </si>
  <si>
    <t>Шилов Захар</t>
  </si>
  <si>
    <t>Аристов Андрей</t>
  </si>
  <si>
    <t>Кучеренко Анастасия</t>
  </si>
  <si>
    <t>Агабабян Виктория</t>
  </si>
  <si>
    <t>Лозицкая Елизавета</t>
  </si>
  <si>
    <t>Зайковская Лайма</t>
  </si>
  <si>
    <t>Бузин Олег</t>
  </si>
  <si>
    <t>Мазин Илья</t>
  </si>
  <si>
    <t>Духопельникова Алиса</t>
  </si>
  <si>
    <t>Зинина Екатерина</t>
  </si>
  <si>
    <t>Искандерова Алланур</t>
  </si>
  <si>
    <t>Козлова Екатерина</t>
  </si>
  <si>
    <t>Коломенская Влада</t>
  </si>
  <si>
    <t>Южанин Егор - по болезни, Тришина Анастасия - по болезни, Нехорошев Борис - по семейным обстоятельствам, Ананченко Полина - по семейным обстоятельствам.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</si>
</sst>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5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2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6"/>
      <color rgb="FF0070C0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6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6" fillId="0" borderId="0" xfId="0" applyFont="1"/>
    <xf numFmtId="0" fontId="6" fillId="2" borderId="1" xfId="0" applyFont="1" applyFill="1" applyBorder="1"/>
    <xf numFmtId="0" fontId="6" fillId="2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0" fillId="0" borderId="1" xfId="0" applyBorder="1"/>
    <xf numFmtId="0" fontId="7" fillId="0" borderId="1" xfId="0" applyFont="1" applyBorder="1"/>
    <xf numFmtId="0" fontId="8" fillId="3" borderId="1" xfId="0" applyFont="1" applyFill="1" applyBorder="1"/>
    <xf numFmtId="0" fontId="8" fillId="0" borderId="1" xfId="0" applyFont="1" applyBorder="1"/>
    <xf numFmtId="0" fontId="7" fillId="2" borderId="1" xfId="0" applyFont="1" applyFill="1" applyBorder="1" applyAlignment="1">
      <alignment horizontal="center"/>
    </xf>
    <xf numFmtId="0" fontId="6" fillId="3" borderId="0" xfId="0" applyFont="1" applyFill="1"/>
    <xf numFmtId="0" fontId="0" fillId="3" borderId="0" xfId="0" applyFill="1"/>
    <xf numFmtId="0" fontId="6" fillId="4" borderId="0" xfId="0" applyFont="1" applyFill="1"/>
    <xf numFmtId="0" fontId="0" fillId="4" borderId="0" xfId="0" applyFill="1"/>
    <xf numFmtId="0" fontId="0" fillId="0" borderId="1" xfId="0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Border="1"/>
    <xf numFmtId="0" fontId="0" fillId="0" borderId="0" xfId="0" applyFill="1" applyBorder="1"/>
    <xf numFmtId="9" fontId="4" fillId="0" borderId="0" xfId="1" applyNumberFormat="1" applyFont="1" applyFill="1" applyBorder="1"/>
    <xf numFmtId="0" fontId="10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3" borderId="10" xfId="0" applyFont="1" applyFill="1" applyBorder="1"/>
    <xf numFmtId="0" fontId="8" fillId="3" borderId="9" xfId="0" applyFont="1" applyFill="1" applyBorder="1"/>
    <xf numFmtId="0" fontId="8" fillId="0" borderId="0" xfId="0" applyFont="1" applyFill="1" applyBorder="1"/>
    <xf numFmtId="0" fontId="0" fillId="0" borderId="0" xfId="0" applyBorder="1" applyAlignment="1"/>
    <xf numFmtId="0" fontId="8" fillId="0" borderId="0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5" fillId="0" borderId="0" xfId="0" applyFont="1"/>
    <xf numFmtId="0" fontId="0" fillId="3" borderId="1" xfId="0" applyFill="1" applyBorder="1" applyAlignment="1">
      <alignment vertical="top"/>
    </xf>
    <xf numFmtId="0" fontId="12" fillId="7" borderId="16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top" wrapText="1"/>
    </xf>
    <xf numFmtId="0" fontId="13" fillId="0" borderId="17" xfId="0" applyFont="1" applyBorder="1" applyAlignment="1">
      <alignment horizontal="center" vertical="top" wrapText="1"/>
    </xf>
    <xf numFmtId="0" fontId="10" fillId="0" borderId="17" xfId="0" applyFont="1" applyBorder="1" applyAlignment="1">
      <alignment vertical="top" wrapText="1"/>
    </xf>
    <xf numFmtId="0" fontId="0" fillId="5" borderId="19" xfId="0" applyFill="1" applyBorder="1"/>
    <xf numFmtId="0" fontId="0" fillId="5" borderId="14" xfId="0" applyFill="1" applyBorder="1"/>
    <xf numFmtId="0" fontId="0" fillId="5" borderId="15" xfId="0" applyFill="1" applyBorder="1"/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2" fillId="0" borderId="0" xfId="0" applyFont="1"/>
    <xf numFmtId="0" fontId="0" fillId="11" borderId="0" xfId="0" applyFill="1"/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6" fillId="0" borderId="0" xfId="0" applyFont="1"/>
    <xf numFmtId="0" fontId="0" fillId="0" borderId="3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31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0" fillId="0" borderId="20" xfId="0" applyNumberFormat="1" applyBorder="1"/>
    <xf numFmtId="49" fontId="0" fillId="0" borderId="3" xfId="0" applyNumberFormat="1" applyBorder="1"/>
    <xf numFmtId="49" fontId="0" fillId="0" borderId="34" xfId="0" applyNumberFormat="1" applyBorder="1"/>
    <xf numFmtId="0" fontId="0" fillId="3" borderId="17" xfId="0" applyFill="1" applyBorder="1" applyAlignment="1">
      <alignment vertical="top"/>
    </xf>
    <xf numFmtId="49" fontId="0" fillId="0" borderId="0" xfId="0" applyNumberFormat="1" applyFont="1" applyBorder="1" applyAlignment="1">
      <alignment horizontal="center"/>
    </xf>
    <xf numFmtId="49" fontId="0" fillId="12" borderId="0" xfId="0" applyNumberFormat="1" applyFont="1" applyFill="1" applyBorder="1" applyAlignment="1">
      <alignment horizontal="center"/>
    </xf>
    <xf numFmtId="0" fontId="5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Border="1" applyAlignment="1">
      <alignment horizontal="center"/>
    </xf>
    <xf numFmtId="0" fontId="0" fillId="12" borderId="0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6" fillId="10" borderId="0" xfId="0" applyFont="1" applyFill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12" borderId="1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12" borderId="17" xfId="0" applyNumberFormat="1" applyFont="1" applyFill="1" applyBorder="1" applyAlignment="1">
      <alignment horizontal="center"/>
    </xf>
    <xf numFmtId="0" fontId="0" fillId="12" borderId="34" xfId="0" applyNumberFormat="1" applyFont="1" applyFill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18" fillId="5" borderId="5" xfId="0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/>
    </xf>
    <xf numFmtId="0" fontId="18" fillId="5" borderId="8" xfId="0" applyFont="1" applyFill="1" applyBorder="1" applyAlignment="1">
      <alignment horizontal="center" vertical="center"/>
    </xf>
    <xf numFmtId="0" fontId="18" fillId="5" borderId="0" xfId="0" applyFont="1" applyFill="1" applyBorder="1"/>
    <xf numFmtId="0" fontId="18" fillId="5" borderId="36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/>
    </xf>
    <xf numFmtId="0" fontId="18" fillId="5" borderId="37" xfId="0" applyFont="1" applyFill="1" applyBorder="1" applyAlignment="1">
      <alignment horizontal="center" vertical="center"/>
    </xf>
    <xf numFmtId="0" fontId="18" fillId="5" borderId="22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center" vertical="center"/>
    </xf>
    <xf numFmtId="0" fontId="18" fillId="5" borderId="38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8" fillId="5" borderId="40" xfId="0" applyFont="1" applyFill="1" applyBorder="1" applyAlignment="1">
      <alignment horizontal="center" vertical="center"/>
    </xf>
    <xf numFmtId="0" fontId="18" fillId="5" borderId="35" xfId="0" applyFont="1" applyFill="1" applyBorder="1" applyAlignment="1">
      <alignment horizontal="center" vertical="center"/>
    </xf>
    <xf numFmtId="0" fontId="18" fillId="5" borderId="42" xfId="0" applyFont="1" applyFill="1" applyBorder="1" applyAlignment="1">
      <alignment horizontal="center" vertical="center"/>
    </xf>
    <xf numFmtId="0" fontId="18" fillId="5" borderId="43" xfId="0" applyFont="1" applyFill="1" applyBorder="1" applyAlignment="1">
      <alignment horizontal="center" vertical="center"/>
    </xf>
    <xf numFmtId="0" fontId="18" fillId="5" borderId="44" xfId="0" applyFont="1" applyFill="1" applyBorder="1" applyAlignment="1">
      <alignment horizontal="center" vertical="center"/>
    </xf>
    <xf numFmtId="0" fontId="18" fillId="5" borderId="45" xfId="0" applyFont="1" applyFill="1" applyBorder="1" applyAlignment="1">
      <alignment horizontal="center" vertical="center"/>
    </xf>
    <xf numFmtId="164" fontId="18" fillId="0" borderId="40" xfId="0" applyNumberFormat="1" applyFont="1" applyFill="1" applyBorder="1" applyAlignment="1">
      <alignment horizontal="center" vertical="center"/>
    </xf>
    <xf numFmtId="164" fontId="18" fillId="0" borderId="10" xfId="0" applyNumberFormat="1" applyFont="1" applyFill="1" applyBorder="1" applyAlignment="1">
      <alignment horizontal="center" vertical="center"/>
    </xf>
    <xf numFmtId="164" fontId="18" fillId="0" borderId="4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center" vertical="center"/>
    </xf>
    <xf numFmtId="164" fontId="18" fillId="0" borderId="41" xfId="0" applyNumberFormat="1" applyFont="1" applyFill="1" applyBorder="1" applyAlignment="1">
      <alignment horizontal="center" vertical="center"/>
    </xf>
    <xf numFmtId="164" fontId="18" fillId="0" borderId="9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8" fillId="5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2" fontId="16" fillId="6" borderId="0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0" fillId="0" borderId="46" xfId="0" applyFont="1" applyFill="1" applyBorder="1" applyAlignment="1">
      <alignment horizontal="center" vertical="center"/>
    </xf>
    <xf numFmtId="0" fontId="18" fillId="0" borderId="44" xfId="0" applyFont="1" applyFill="1" applyBorder="1" applyAlignment="1">
      <alignment horizontal="center" vertical="center"/>
    </xf>
    <xf numFmtId="0" fontId="18" fillId="0" borderId="45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8" fillId="13" borderId="11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/>
    </xf>
    <xf numFmtId="0" fontId="8" fillId="13" borderId="9" xfId="0" applyFont="1" applyFill="1" applyBorder="1" applyAlignment="1">
      <alignment horizontal="center" vertical="center"/>
    </xf>
    <xf numFmtId="0" fontId="11" fillId="13" borderId="9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0" fontId="19" fillId="13" borderId="9" xfId="0" applyFont="1" applyFill="1" applyBorder="1" applyAlignment="1">
      <alignment horizontal="center" vertical="center"/>
    </xf>
    <xf numFmtId="0" fontId="0" fillId="0" borderId="1" xfId="0" applyBorder="1" applyAlignment="1"/>
    <xf numFmtId="0" fontId="8" fillId="2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8" borderId="17" xfId="0" applyFont="1" applyFill="1" applyBorder="1" applyAlignment="1"/>
    <xf numFmtId="0" fontId="8" fillId="8" borderId="11" xfId="0" applyFont="1" applyFill="1" applyBorder="1" applyAlignment="1"/>
    <xf numFmtId="0" fontId="8" fillId="9" borderId="17" xfId="0" applyFont="1" applyFill="1" applyBorder="1" applyAlignment="1"/>
    <xf numFmtId="0" fontId="0" fillId="0" borderId="11" xfId="0" applyBorder="1" applyAlignment="1"/>
    <xf numFmtId="0" fontId="8" fillId="9" borderId="11" xfId="0" applyFont="1" applyFill="1" applyBorder="1" applyAlignment="1"/>
    <xf numFmtId="0" fontId="14" fillId="0" borderId="17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1" fillId="4" borderId="0" xfId="0" applyFont="1" applyFill="1" applyBorder="1" applyAlignment="1">
      <alignment horizontal="center"/>
    </xf>
    <xf numFmtId="0" fontId="8" fillId="8" borderId="17" xfId="0" applyFont="1" applyFill="1" applyBorder="1" applyAlignment="1">
      <alignment horizontal="center"/>
    </xf>
    <xf numFmtId="0" fontId="8" fillId="8" borderId="11" xfId="0" applyFont="1" applyFill="1" applyBorder="1" applyAlignment="1">
      <alignment horizontal="center"/>
    </xf>
    <xf numFmtId="0" fontId="6" fillId="3" borderId="0" xfId="0" applyFont="1" applyFill="1" applyBorder="1" applyAlignment="1"/>
    <xf numFmtId="0" fontId="6" fillId="3" borderId="20" xfId="0" applyFont="1" applyFill="1" applyBorder="1" applyAlignment="1"/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3" borderId="1" xfId="0" applyFont="1" applyFill="1" applyBorder="1" applyAlignment="1"/>
    <xf numFmtId="0" fontId="6" fillId="10" borderId="0" xfId="0" applyFont="1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relativeIndent="255" justifyLastLine="0" shrinkToFit="0" readingOrder="0"/>
    </dxf>
    <dxf>
      <border>
        <bottom style="thin">
          <color indexed="64"/>
        </bottom>
      </border>
    </dxf>
    <dxf>
      <numFmt numFmtId="0" formatCode="General"/>
      <alignment horizontal="center" vertical="bottom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/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border>
        <bottom style="thin">
          <color indexed="64"/>
        </bottom>
      </border>
    </dxf>
    <dxf>
      <numFmt numFmtId="30" formatCode="@"/>
    </dxf>
    <dxf>
      <alignment horizontal="center" vertical="center" textRotation="0" wrapText="0" indent="0" relativeIndent="255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relativeIndent="255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relativeIndent="255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3" name="Таблица3" displayName="Таблица3" ref="F6:F11" totalsRowShown="0" headerRowDxfId="22" dataDxfId="20" headerRowBorderDxfId="21" tableBorderDxfId="19">
  <autoFilter ref="F6:F11"/>
  <tableColumns count="1">
    <tableColumn id="1" name="Оценка" dataDxfId="1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7" name="Условный_№_УМК" displayName="Условный_№_УМК" ref="E37:E49" totalsRowShown="0" headerRowDxfId="17" dataDxfId="15" headerRowBorderDxfId="16" tableBorderDxfId="14" totalsRowBorderDxfId="13">
  <autoFilter ref="E37:E49"/>
  <tableColumns count="1">
    <tableColumn id="1" name="Условный № УМК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8" name="Муниципальноеобразование" displayName="Муниципальноеобразование" ref="F51:F119" totalsRowShown="0" headerRowDxfId="11" dataDxfId="9" headerRowBorderDxfId="10" tableBorderDxfId="8" totalsRowBorderDxfId="7">
  <autoFilter ref="F51:F119"/>
  <tableColumns count="1">
    <tableColumn id="1" name="Муниципальное образование" dataDxfId="6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4" name="Оценка1" displayName="Оценка1" ref="B22:B35" totalsRowShown="0" headerRowDxfId="5" dataDxfId="3" headerRowBorderDxfId="4" tableBorderDxfId="2" totalsRowBorderDxfId="1">
  <autoFilter ref="B22:B35"/>
  <tableColumns count="1">
    <tableColumn id="1" name="Литера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Бумажная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7"/>
  <sheetViews>
    <sheetView topLeftCell="A28" zoomScale="142" zoomScaleNormal="142" workbookViewId="0">
      <selection activeCell="A39" sqref="A39"/>
    </sheetView>
  </sheetViews>
  <sheetFormatPr defaultRowHeight="15"/>
  <cols>
    <col min="1" max="1" width="3" customWidth="1"/>
    <col min="2" max="2" width="21.5703125" customWidth="1"/>
    <col min="3" max="12" width="4.85546875" customWidth="1"/>
  </cols>
  <sheetData>
    <row r="1" spans="1:14" ht="15.75">
      <c r="A1" s="136" t="s">
        <v>23</v>
      </c>
      <c r="B1" s="136"/>
      <c r="C1" s="136"/>
      <c r="D1" s="136"/>
      <c r="E1" s="136"/>
      <c r="F1" s="136"/>
      <c r="G1" s="136"/>
      <c r="H1" s="136"/>
      <c r="I1" s="136"/>
      <c r="J1" s="136"/>
      <c r="K1" s="15"/>
      <c r="L1" s="15"/>
      <c r="M1" s="16"/>
    </row>
    <row r="2" spans="1:14" ht="15.75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"/>
      <c r="L2" s="13"/>
      <c r="M2" s="14"/>
    </row>
    <row r="3" spans="1:14" ht="15.75">
      <c r="A3" s="139" t="s">
        <v>9</v>
      </c>
      <c r="B3" s="139"/>
      <c r="C3" s="139"/>
      <c r="D3" s="139"/>
      <c r="E3" s="139"/>
      <c r="F3" s="139"/>
      <c r="G3" s="139"/>
      <c r="H3" s="139"/>
      <c r="I3" s="139"/>
      <c r="J3" s="139"/>
      <c r="K3" s="13"/>
      <c r="L3" s="13"/>
      <c r="M3" s="14"/>
    </row>
    <row r="4" spans="1:14" ht="15.75">
      <c r="A4" s="140" t="s">
        <v>7</v>
      </c>
      <c r="B4" s="140"/>
      <c r="C4" s="140"/>
      <c r="D4" s="140"/>
      <c r="E4" s="140"/>
      <c r="F4" s="140"/>
      <c r="G4" s="140"/>
      <c r="H4" s="140"/>
      <c r="I4" s="140"/>
      <c r="J4" s="140"/>
      <c r="K4" s="13"/>
      <c r="L4" s="13"/>
      <c r="M4" s="14"/>
    </row>
    <row r="5" spans="1:14" ht="15" customHeight="1">
      <c r="A5" s="127" t="s">
        <v>0</v>
      </c>
      <c r="B5" s="128"/>
      <c r="C5" s="20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9">
        <v>10</v>
      </c>
      <c r="M5" s="134" t="s">
        <v>3</v>
      </c>
    </row>
    <row r="6" spans="1:14">
      <c r="A6" s="127" t="s">
        <v>5</v>
      </c>
      <c r="B6" s="128"/>
      <c r="C6" s="131"/>
      <c r="D6" s="137"/>
      <c r="E6" s="131"/>
      <c r="F6" s="129"/>
      <c r="G6" s="131"/>
      <c r="H6" s="129"/>
      <c r="I6" s="131"/>
      <c r="J6" s="129"/>
      <c r="K6" s="131"/>
      <c r="L6" s="129"/>
      <c r="M6" s="135"/>
    </row>
    <row r="7" spans="1:14" ht="30.75" customHeight="1">
      <c r="A7" s="9" t="s">
        <v>20</v>
      </c>
      <c r="B7" s="12" t="s">
        <v>19</v>
      </c>
      <c r="C7" s="132"/>
      <c r="D7" s="138"/>
      <c r="E7" s="133"/>
      <c r="F7" s="130"/>
      <c r="G7" s="133"/>
      <c r="H7" s="130"/>
      <c r="I7" s="133"/>
      <c r="J7" s="130"/>
      <c r="K7" s="132"/>
      <c r="L7" s="132"/>
      <c r="M7" s="8"/>
      <c r="N7" t="s">
        <v>32</v>
      </c>
    </row>
    <row r="8" spans="1:14">
      <c r="A8" s="11">
        <v>1</v>
      </c>
      <c r="B8" s="10" t="s">
        <v>29</v>
      </c>
      <c r="C8" s="10">
        <v>1</v>
      </c>
      <c r="D8" s="10">
        <v>1</v>
      </c>
      <c r="E8" s="10">
        <v>1</v>
      </c>
      <c r="F8" s="10">
        <v>2</v>
      </c>
      <c r="G8" s="10">
        <v>2</v>
      </c>
      <c r="H8" s="10">
        <v>1</v>
      </c>
      <c r="I8" s="10">
        <v>1</v>
      </c>
      <c r="J8" s="10">
        <v>0</v>
      </c>
      <c r="K8" s="10">
        <v>1</v>
      </c>
      <c r="L8" s="10">
        <v>0</v>
      </c>
      <c r="M8" s="8">
        <f>SUM(C8:L8)</f>
        <v>10</v>
      </c>
    </row>
    <row r="9" spans="1:14">
      <c r="A9" s="9">
        <v>2</v>
      </c>
      <c r="B9" s="10" t="s">
        <v>30</v>
      </c>
      <c r="C9" s="10">
        <v>0</v>
      </c>
      <c r="D9" s="10">
        <v>1</v>
      </c>
      <c r="E9" s="10">
        <v>0</v>
      </c>
      <c r="F9" s="10">
        <v>1</v>
      </c>
      <c r="G9" s="10">
        <v>2</v>
      </c>
      <c r="H9" s="10">
        <v>2</v>
      </c>
      <c r="I9" s="10">
        <v>0</v>
      </c>
      <c r="J9" s="10">
        <v>0</v>
      </c>
      <c r="K9" s="10">
        <v>2</v>
      </c>
      <c r="L9" s="10">
        <v>2</v>
      </c>
      <c r="M9" s="8">
        <f t="shared" ref="M9:M42" si="0">SUM(C9:L9)</f>
        <v>10</v>
      </c>
    </row>
    <row r="10" spans="1:14">
      <c r="A10" s="11">
        <v>3</v>
      </c>
      <c r="B10" s="10" t="s">
        <v>31</v>
      </c>
      <c r="C10" s="10">
        <v>0</v>
      </c>
      <c r="D10" s="10">
        <v>1</v>
      </c>
      <c r="E10" s="10">
        <v>1</v>
      </c>
      <c r="F10" s="10">
        <v>1</v>
      </c>
      <c r="G10" s="10">
        <v>0</v>
      </c>
      <c r="H10" s="10">
        <v>0</v>
      </c>
      <c r="I10" s="10">
        <v>1</v>
      </c>
      <c r="J10" s="10">
        <v>0</v>
      </c>
      <c r="K10" s="10">
        <v>0</v>
      </c>
      <c r="L10" s="10">
        <v>0</v>
      </c>
      <c r="M10" s="8">
        <f t="shared" si="0"/>
        <v>4</v>
      </c>
    </row>
    <row r="11" spans="1:14">
      <c r="A11" s="9">
        <v>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8">
        <f t="shared" si="0"/>
        <v>0</v>
      </c>
    </row>
    <row r="12" spans="1:14">
      <c r="A12" s="11">
        <v>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8">
        <f t="shared" si="0"/>
        <v>0</v>
      </c>
    </row>
    <row r="13" spans="1:14">
      <c r="A13" s="9">
        <v>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8">
        <f t="shared" si="0"/>
        <v>0</v>
      </c>
    </row>
    <row r="14" spans="1:14">
      <c r="A14" s="11">
        <v>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8">
        <f t="shared" si="0"/>
        <v>0</v>
      </c>
    </row>
    <row r="15" spans="1:14">
      <c r="A15" s="9">
        <v>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8">
        <f t="shared" si="0"/>
        <v>0</v>
      </c>
    </row>
    <row r="16" spans="1:14">
      <c r="A16" s="11">
        <v>9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8">
        <f t="shared" si="0"/>
        <v>0</v>
      </c>
    </row>
    <row r="17" spans="1:13">
      <c r="A17" s="9">
        <v>10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8">
        <f t="shared" si="0"/>
        <v>0</v>
      </c>
    </row>
    <row r="18" spans="1:13">
      <c r="A18" s="11">
        <v>11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8">
        <f t="shared" si="0"/>
        <v>0</v>
      </c>
    </row>
    <row r="19" spans="1:13">
      <c r="A19" s="9">
        <v>12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8">
        <f t="shared" si="0"/>
        <v>0</v>
      </c>
    </row>
    <row r="20" spans="1:13">
      <c r="A20" s="11">
        <v>13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8">
        <f t="shared" si="0"/>
        <v>0</v>
      </c>
    </row>
    <row r="21" spans="1:13">
      <c r="A21" s="9">
        <v>14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8">
        <f t="shared" si="0"/>
        <v>0</v>
      </c>
    </row>
    <row r="22" spans="1:13">
      <c r="A22" s="11">
        <v>15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8">
        <f t="shared" si="0"/>
        <v>0</v>
      </c>
    </row>
    <row r="23" spans="1:13">
      <c r="A23" s="9">
        <v>16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8">
        <f t="shared" si="0"/>
        <v>0</v>
      </c>
    </row>
    <row r="24" spans="1:13">
      <c r="A24" s="11">
        <v>17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8">
        <f t="shared" si="0"/>
        <v>0</v>
      </c>
    </row>
    <row r="25" spans="1:13">
      <c r="A25" s="9">
        <v>18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8">
        <f t="shared" si="0"/>
        <v>0</v>
      </c>
    </row>
    <row r="26" spans="1:13">
      <c r="A26" s="11">
        <v>19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8">
        <f t="shared" si="0"/>
        <v>0</v>
      </c>
    </row>
    <row r="27" spans="1:13">
      <c r="A27" s="9">
        <v>20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8">
        <f t="shared" si="0"/>
        <v>0</v>
      </c>
    </row>
    <row r="28" spans="1:13">
      <c r="A28" s="11">
        <v>21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8">
        <f t="shared" si="0"/>
        <v>0</v>
      </c>
    </row>
    <row r="29" spans="1:13">
      <c r="A29" s="9">
        <v>22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8">
        <f t="shared" si="0"/>
        <v>0</v>
      </c>
    </row>
    <row r="30" spans="1:13">
      <c r="A30" s="11">
        <v>23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8">
        <f t="shared" si="0"/>
        <v>0</v>
      </c>
    </row>
    <row r="31" spans="1:13">
      <c r="A31" s="9">
        <v>24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8">
        <f t="shared" si="0"/>
        <v>0</v>
      </c>
    </row>
    <row r="32" spans="1:13">
      <c r="A32" s="11">
        <v>25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8">
        <f t="shared" si="0"/>
        <v>0</v>
      </c>
    </row>
    <row r="33" spans="1:13">
      <c r="A33" s="9">
        <v>26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8">
        <f t="shared" si="0"/>
        <v>0</v>
      </c>
    </row>
    <row r="34" spans="1:13">
      <c r="A34" s="11">
        <v>27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8">
        <f t="shared" si="0"/>
        <v>0</v>
      </c>
    </row>
    <row r="35" spans="1:13">
      <c r="A35" s="9">
        <v>28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8">
        <f t="shared" si="0"/>
        <v>0</v>
      </c>
    </row>
    <row r="36" spans="1:13">
      <c r="A36" s="11">
        <v>29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8">
        <f t="shared" si="0"/>
        <v>0</v>
      </c>
    </row>
    <row r="37" spans="1:13">
      <c r="A37" s="9">
        <v>30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8">
        <f t="shared" si="0"/>
        <v>0</v>
      </c>
    </row>
    <row r="38" spans="1:13">
      <c r="A38" s="11">
        <v>31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8">
        <f t="shared" si="0"/>
        <v>0</v>
      </c>
    </row>
    <row r="39" spans="1:13">
      <c r="A39" s="9">
        <v>32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8">
        <f t="shared" si="0"/>
        <v>0</v>
      </c>
    </row>
    <row r="40" spans="1:13">
      <c r="A40" s="11">
        <v>33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8">
        <f t="shared" si="0"/>
        <v>0</v>
      </c>
    </row>
    <row r="41" spans="1:13">
      <c r="A41" s="9">
        <v>34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8">
        <f t="shared" si="0"/>
        <v>0</v>
      </c>
    </row>
    <row r="42" spans="1:13">
      <c r="A42" s="11">
        <v>35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8">
        <f t="shared" si="0"/>
        <v>0</v>
      </c>
    </row>
    <row r="43" spans="1:13">
      <c r="A43" s="11"/>
      <c r="B43" s="10" t="s">
        <v>26</v>
      </c>
      <c r="C43" s="10">
        <f>COUNTIFS(C8:C42,0)</f>
        <v>2</v>
      </c>
      <c r="D43" s="10">
        <f t="shared" ref="D43:L43" si="1">COUNTIFS(D8:D42,0)</f>
        <v>0</v>
      </c>
      <c r="E43" s="10">
        <f t="shared" si="1"/>
        <v>1</v>
      </c>
      <c r="F43" s="10">
        <f t="shared" si="1"/>
        <v>0</v>
      </c>
      <c r="G43" s="10">
        <f t="shared" si="1"/>
        <v>1</v>
      </c>
      <c r="H43" s="10">
        <f t="shared" si="1"/>
        <v>1</v>
      </c>
      <c r="I43" s="10">
        <f t="shared" si="1"/>
        <v>1</v>
      </c>
      <c r="J43" s="10">
        <f t="shared" si="1"/>
        <v>3</v>
      </c>
      <c r="K43" s="10">
        <f t="shared" si="1"/>
        <v>1</v>
      </c>
      <c r="L43" s="10">
        <f t="shared" si="1"/>
        <v>2</v>
      </c>
      <c r="M43" s="8"/>
    </row>
    <row r="44" spans="1:13">
      <c r="A44" s="11"/>
      <c r="B44" s="10" t="s">
        <v>27</v>
      </c>
      <c r="C44" s="10">
        <f>COUNTIFS(C8:C42,1)</f>
        <v>1</v>
      </c>
      <c r="D44" s="10">
        <f t="shared" ref="D44:L44" si="2">COUNTIFS(D8:D42,1)</f>
        <v>3</v>
      </c>
      <c r="E44" s="10">
        <f t="shared" si="2"/>
        <v>2</v>
      </c>
      <c r="F44" s="10">
        <f t="shared" si="2"/>
        <v>2</v>
      </c>
      <c r="G44" s="10">
        <f t="shared" si="2"/>
        <v>0</v>
      </c>
      <c r="H44" s="10">
        <f t="shared" si="2"/>
        <v>1</v>
      </c>
      <c r="I44" s="10">
        <f t="shared" si="2"/>
        <v>2</v>
      </c>
      <c r="J44" s="10">
        <f t="shared" si="2"/>
        <v>0</v>
      </c>
      <c r="K44" s="10">
        <f t="shared" si="2"/>
        <v>1</v>
      </c>
      <c r="L44" s="10">
        <f t="shared" si="2"/>
        <v>0</v>
      </c>
      <c r="M44" s="8"/>
    </row>
    <row r="45" spans="1:13">
      <c r="A45" s="11"/>
      <c r="B45" s="10" t="s">
        <v>28</v>
      </c>
      <c r="C45" s="10">
        <f>COUNTIFS(C8:C42,2)</f>
        <v>0</v>
      </c>
      <c r="D45" s="10">
        <f t="shared" ref="D45:L45" si="3">COUNTIFS(D8:D42,2)</f>
        <v>0</v>
      </c>
      <c r="E45" s="10">
        <f t="shared" si="3"/>
        <v>0</v>
      </c>
      <c r="F45" s="10">
        <f t="shared" si="3"/>
        <v>1</v>
      </c>
      <c r="G45" s="10">
        <f t="shared" si="3"/>
        <v>2</v>
      </c>
      <c r="H45" s="10">
        <f t="shared" si="3"/>
        <v>1</v>
      </c>
      <c r="I45" s="10">
        <f t="shared" si="3"/>
        <v>0</v>
      </c>
      <c r="J45" s="10">
        <f t="shared" si="3"/>
        <v>0</v>
      </c>
      <c r="K45" s="10">
        <f t="shared" si="3"/>
        <v>1</v>
      </c>
      <c r="L45" s="10">
        <f t="shared" si="3"/>
        <v>1</v>
      </c>
      <c r="M45" s="8"/>
    </row>
    <row r="46" spans="1:13">
      <c r="A46" s="21" t="s">
        <v>21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3"/>
    </row>
    <row r="47" spans="1:13">
      <c r="A47" s="126" t="s">
        <v>22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7"/>
    </row>
  </sheetData>
  <mergeCells count="18">
    <mergeCell ref="M5:M6"/>
    <mergeCell ref="A1:J1"/>
    <mergeCell ref="D6:D7"/>
    <mergeCell ref="E6:E7"/>
    <mergeCell ref="F6:F7"/>
    <mergeCell ref="A3:J3"/>
    <mergeCell ref="C6:C7"/>
    <mergeCell ref="I6:I7"/>
    <mergeCell ref="J6:J7"/>
    <mergeCell ref="A2:J2"/>
    <mergeCell ref="A4:J4"/>
    <mergeCell ref="A47:L47"/>
    <mergeCell ref="A6:B6"/>
    <mergeCell ref="A5:B5"/>
    <mergeCell ref="H6:H7"/>
    <mergeCell ref="K6:K7"/>
    <mergeCell ref="L6:L7"/>
    <mergeCell ref="G6:G7"/>
  </mergeCells>
  <dataValidations count="2">
    <dataValidation type="list" allowBlank="1" showInputMessage="1" showErrorMessage="1" sqref="K8:L42 F8:H42">
      <formula1>klass2</formula1>
    </dataValidation>
    <dataValidation type="list" allowBlank="1" showInputMessage="1" showErrorMessage="1" sqref="C8:C40 I8:J42 D8:E42">
      <formula1>klass1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topLeftCell="A4" zoomScale="70" zoomScaleNormal="70" workbookViewId="0">
      <selection activeCell="F11" sqref="F11"/>
    </sheetView>
  </sheetViews>
  <sheetFormatPr defaultRowHeight="15"/>
  <cols>
    <col min="1" max="1" width="22.5703125" customWidth="1"/>
    <col min="2" max="2" width="12.5703125" customWidth="1"/>
    <col min="3" max="3" width="12.42578125" customWidth="1"/>
    <col min="4" max="4" width="13.28515625" customWidth="1"/>
  </cols>
  <sheetData>
    <row r="1" spans="1:4" ht="15.75">
      <c r="A1" s="141" t="s">
        <v>8</v>
      </c>
      <c r="B1" s="142"/>
      <c r="C1" s="142"/>
      <c r="D1" s="142"/>
    </row>
    <row r="2" spans="1:4" ht="15.75">
      <c r="A2" s="143" t="s">
        <v>2</v>
      </c>
      <c r="B2" s="143"/>
      <c r="C2" s="143"/>
      <c r="D2" s="143"/>
    </row>
    <row r="3" spans="1:4" ht="15.75">
      <c r="A3" s="143" t="s">
        <v>1</v>
      </c>
      <c r="B3" s="143"/>
      <c r="C3" s="143"/>
      <c r="D3" s="143"/>
    </row>
    <row r="4" spans="1:4" ht="15.75">
      <c r="A4" s="143" t="s">
        <v>13</v>
      </c>
      <c r="B4" s="143"/>
      <c r="C4" s="143"/>
      <c r="D4" s="143"/>
    </row>
    <row r="5" spans="1:4" ht="15.75">
      <c r="A5" s="143" t="s">
        <v>7</v>
      </c>
      <c r="B5" s="143"/>
      <c r="C5" s="143"/>
      <c r="D5" s="143"/>
    </row>
    <row r="6" spans="1:4" ht="57" customHeight="1">
      <c r="A6" s="2" t="s">
        <v>4</v>
      </c>
      <c r="B6" s="5" t="s">
        <v>14</v>
      </c>
      <c r="C6" s="5" t="s">
        <v>17</v>
      </c>
      <c r="D6" s="5" t="s">
        <v>16</v>
      </c>
    </row>
    <row r="7" spans="1:4" ht="27.75" customHeight="1">
      <c r="A7" s="2" t="s">
        <v>3</v>
      </c>
      <c r="B7" s="7" t="s">
        <v>15</v>
      </c>
      <c r="C7" s="6" t="s">
        <v>24</v>
      </c>
      <c r="D7" s="5" t="s">
        <v>18</v>
      </c>
    </row>
    <row r="8" spans="1:4" ht="33" customHeight="1">
      <c r="A8" s="3" t="s">
        <v>6</v>
      </c>
      <c r="B8" s="4"/>
      <c r="C8" s="4"/>
      <c r="D8" s="4"/>
    </row>
    <row r="9" spans="1:4" ht="15.75">
      <c r="A9" t="s">
        <v>25</v>
      </c>
      <c r="B9" s="1"/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4"/>
  <sheetViews>
    <sheetView workbookViewId="0">
      <selection activeCell="A5" sqref="A5"/>
    </sheetView>
  </sheetViews>
  <sheetFormatPr defaultRowHeight="15"/>
  <sheetData>
    <row r="2" spans="1:1">
      <c r="A2" t="s">
        <v>10</v>
      </c>
    </row>
    <row r="3" spans="1:1">
      <c r="A3" t="s">
        <v>11</v>
      </c>
    </row>
    <row r="4" spans="1:1">
      <c r="A4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73"/>
  <sheetViews>
    <sheetView topLeftCell="A4" workbookViewId="0">
      <selection activeCell="A4" sqref="A4:A73"/>
    </sheetView>
  </sheetViews>
  <sheetFormatPr defaultRowHeight="15"/>
  <sheetData>
    <row r="1" spans="1:2">
      <c r="A1">
        <v>0</v>
      </c>
      <c r="B1">
        <v>0</v>
      </c>
    </row>
    <row r="2" spans="1:2">
      <c r="A2">
        <v>1</v>
      </c>
      <c r="B2">
        <v>1</v>
      </c>
    </row>
    <row r="3" spans="1:2">
      <c r="B3">
        <v>2</v>
      </c>
    </row>
    <row r="5" spans="1:2">
      <c r="A5" t="s">
        <v>35</v>
      </c>
    </row>
    <row r="6" spans="1:2">
      <c r="A6" t="s">
        <v>36</v>
      </c>
    </row>
    <row r="7" spans="1:2">
      <c r="A7" t="s">
        <v>70</v>
      </c>
    </row>
    <row r="8" spans="1:2">
      <c r="A8" t="s">
        <v>90</v>
      </c>
    </row>
    <row r="9" spans="1:2">
      <c r="A9" t="s">
        <v>72</v>
      </c>
    </row>
    <row r="10" spans="1:2">
      <c r="A10" t="s">
        <v>37</v>
      </c>
    </row>
    <row r="11" spans="1:2">
      <c r="A11" t="s">
        <v>73</v>
      </c>
    </row>
    <row r="12" spans="1:2">
      <c r="A12" t="s">
        <v>74</v>
      </c>
    </row>
    <row r="13" spans="1:2">
      <c r="A13" t="s">
        <v>38</v>
      </c>
    </row>
    <row r="14" spans="1:2">
      <c r="A14" t="s">
        <v>39</v>
      </c>
    </row>
    <row r="15" spans="1:2">
      <c r="A15" t="s">
        <v>34</v>
      </c>
    </row>
    <row r="16" spans="1:2">
      <c r="A16" t="s">
        <v>40</v>
      </c>
    </row>
    <row r="17" spans="1:1">
      <c r="A17" t="s">
        <v>98</v>
      </c>
    </row>
    <row r="18" spans="1:1">
      <c r="A18" t="s">
        <v>95</v>
      </c>
    </row>
    <row r="19" spans="1:1">
      <c r="A19" t="s">
        <v>75</v>
      </c>
    </row>
    <row r="20" spans="1:1">
      <c r="A20" t="s">
        <v>88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76</v>
      </c>
    </row>
    <row r="25" spans="1:1">
      <c r="A25" t="s">
        <v>44</v>
      </c>
    </row>
    <row r="26" spans="1:1">
      <c r="A26" t="s">
        <v>92</v>
      </c>
    </row>
    <row r="27" spans="1:1">
      <c r="A27" t="s">
        <v>99</v>
      </c>
    </row>
    <row r="28" spans="1:1">
      <c r="A28" t="s">
        <v>45</v>
      </c>
    </row>
    <row r="29" spans="1:1">
      <c r="A29" t="s">
        <v>100</v>
      </c>
    </row>
    <row r="30" spans="1:1">
      <c r="A30" t="s">
        <v>77</v>
      </c>
    </row>
    <row r="31" spans="1:1">
      <c r="A31" t="s">
        <v>78</v>
      </c>
    </row>
    <row r="32" spans="1:1">
      <c r="A32" t="s">
        <v>79</v>
      </c>
    </row>
    <row r="33" spans="1:1">
      <c r="A33" t="s">
        <v>80</v>
      </c>
    </row>
    <row r="34" spans="1:1">
      <c r="A34" t="s">
        <v>81</v>
      </c>
    </row>
    <row r="35" spans="1:1">
      <c r="A35" t="s">
        <v>46</v>
      </c>
    </row>
    <row r="36" spans="1:1">
      <c r="A36" t="s">
        <v>94</v>
      </c>
    </row>
    <row r="37" spans="1:1">
      <c r="A37" t="s">
        <v>101</v>
      </c>
    </row>
    <row r="38" spans="1:1">
      <c r="A38" t="s">
        <v>47</v>
      </c>
    </row>
    <row r="39" spans="1:1">
      <c r="A39" t="s">
        <v>71</v>
      </c>
    </row>
    <row r="40" spans="1:1">
      <c r="A40" t="s">
        <v>82</v>
      </c>
    </row>
    <row r="41" spans="1:1">
      <c r="A41" t="s">
        <v>48</v>
      </c>
    </row>
    <row r="42" spans="1:1">
      <c r="A42" t="s">
        <v>49</v>
      </c>
    </row>
    <row r="43" spans="1:1">
      <c r="A43" t="s">
        <v>50</v>
      </c>
    </row>
    <row r="44" spans="1:1">
      <c r="A44" t="s">
        <v>51</v>
      </c>
    </row>
    <row r="45" spans="1:1">
      <c r="A45" t="s">
        <v>52</v>
      </c>
    </row>
    <row r="46" spans="1:1">
      <c r="A46" t="s">
        <v>63</v>
      </c>
    </row>
    <row r="47" spans="1:1">
      <c r="A47" t="s">
        <v>53</v>
      </c>
    </row>
    <row r="48" spans="1:1">
      <c r="A48" t="s">
        <v>54</v>
      </c>
    </row>
    <row r="49" spans="1:1">
      <c r="A49" t="s">
        <v>55</v>
      </c>
    </row>
    <row r="50" spans="1:1">
      <c r="A50" t="s">
        <v>83</v>
      </c>
    </row>
    <row r="51" spans="1:1">
      <c r="A51" t="s">
        <v>56</v>
      </c>
    </row>
    <row r="52" spans="1:1">
      <c r="A52" t="s">
        <v>84</v>
      </c>
    </row>
    <row r="53" spans="1:1">
      <c r="A53" t="s">
        <v>57</v>
      </c>
    </row>
    <row r="54" spans="1:1">
      <c r="A54" t="s">
        <v>58</v>
      </c>
    </row>
    <row r="55" spans="1:1">
      <c r="A55" t="s">
        <v>102</v>
      </c>
    </row>
    <row r="56" spans="1:1">
      <c r="A56" t="s">
        <v>59</v>
      </c>
    </row>
    <row r="57" spans="1:1">
      <c r="A57" t="s">
        <v>60</v>
      </c>
    </row>
    <row r="58" spans="1:1">
      <c r="A58" t="s">
        <v>93</v>
      </c>
    </row>
    <row r="59" spans="1:1">
      <c r="A59" t="s">
        <v>91</v>
      </c>
    </row>
    <row r="60" spans="1:1">
      <c r="A60" t="s">
        <v>61</v>
      </c>
    </row>
    <row r="61" spans="1:1">
      <c r="A61" t="s">
        <v>96</v>
      </c>
    </row>
    <row r="62" spans="1:1">
      <c r="A62" t="s">
        <v>62</v>
      </c>
    </row>
    <row r="63" spans="1:1">
      <c r="A63" t="s">
        <v>97</v>
      </c>
    </row>
    <row r="64" spans="1:1">
      <c r="A64" t="s">
        <v>64</v>
      </c>
    </row>
    <row r="65" spans="1:1">
      <c r="A65" t="s">
        <v>65</v>
      </c>
    </row>
    <row r="66" spans="1:1">
      <c r="A66" t="s">
        <v>86</v>
      </c>
    </row>
    <row r="67" spans="1:1">
      <c r="A67" t="s">
        <v>85</v>
      </c>
    </row>
    <row r="68" spans="1:1">
      <c r="A68" t="s">
        <v>69</v>
      </c>
    </row>
    <row r="69" spans="1:1">
      <c r="A69" t="s">
        <v>89</v>
      </c>
    </row>
    <row r="70" spans="1:1">
      <c r="A70" t="s">
        <v>66</v>
      </c>
    </row>
    <row r="71" spans="1:1">
      <c r="A71" t="s">
        <v>87</v>
      </c>
    </row>
    <row r="72" spans="1:1">
      <c r="A72" t="s">
        <v>67</v>
      </c>
    </row>
    <row r="73" spans="1:1">
      <c r="A73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E51"/>
  <sheetViews>
    <sheetView tabSelected="1" view="pageBreakPreview" zoomScale="80" zoomScaleNormal="110" zoomScaleSheetLayoutView="80" workbookViewId="0">
      <selection activeCell="V21" sqref="V21"/>
    </sheetView>
  </sheetViews>
  <sheetFormatPr defaultRowHeight="15"/>
  <cols>
    <col min="1" max="1" width="19" customWidth="1"/>
    <col min="2" max="2" width="17.7109375" customWidth="1"/>
    <col min="3" max="3" width="7.28515625" customWidth="1"/>
    <col min="4" max="4" width="14.7109375" customWidth="1"/>
    <col min="5" max="5" width="3.85546875" customWidth="1"/>
    <col min="6" max="6" width="20.140625" customWidth="1"/>
    <col min="7" max="16" width="5.7109375" customWidth="1"/>
    <col min="17" max="20" width="8.42578125" customWidth="1"/>
    <col min="21" max="21" width="10.7109375" customWidth="1"/>
    <col min="22" max="22" width="9.140625" customWidth="1"/>
    <col min="23" max="23" width="8.85546875" customWidth="1"/>
    <col min="24" max="24" width="22.28515625" customWidth="1"/>
    <col min="25" max="25" width="33.85546875" customWidth="1"/>
    <col min="26" max="27" width="8.85546875" customWidth="1"/>
    <col min="28" max="29" width="10.5703125" customWidth="1"/>
    <col min="30" max="30" width="18.42578125" customWidth="1"/>
    <col min="31" max="31" width="35" customWidth="1"/>
    <col min="32" max="32" width="20.42578125" customWidth="1"/>
    <col min="33" max="33" width="9.140625" customWidth="1"/>
  </cols>
  <sheetData>
    <row r="1" spans="1:31" ht="40.5" customHeight="1" thickBot="1">
      <c r="A1" s="144" t="s">
        <v>143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75"/>
      <c r="R1" s="75"/>
      <c r="S1" s="75"/>
      <c r="T1" s="75"/>
    </row>
    <row r="2" spans="1:31" ht="15" customHeight="1">
      <c r="A2" s="162" t="s">
        <v>112</v>
      </c>
      <c r="B2" s="162" t="s">
        <v>113</v>
      </c>
      <c r="C2" s="164" t="s">
        <v>138</v>
      </c>
      <c r="D2" s="166" t="s">
        <v>124</v>
      </c>
      <c r="E2" s="171" t="s">
        <v>20</v>
      </c>
      <c r="F2" s="174" t="s">
        <v>127</v>
      </c>
      <c r="G2" s="177" t="s">
        <v>139</v>
      </c>
      <c r="H2" s="178"/>
      <c r="I2" s="178"/>
      <c r="J2" s="178"/>
      <c r="K2" s="178"/>
      <c r="L2" s="178"/>
      <c r="M2" s="178"/>
      <c r="N2" s="178"/>
      <c r="O2" s="178"/>
      <c r="P2" s="178"/>
      <c r="Q2" s="168" t="s">
        <v>174</v>
      </c>
      <c r="R2" s="168"/>
      <c r="S2" s="168"/>
      <c r="T2" s="168"/>
    </row>
    <row r="3" spans="1:31">
      <c r="A3" s="163"/>
      <c r="B3" s="163"/>
      <c r="C3" s="165"/>
      <c r="D3" s="167"/>
      <c r="E3" s="172"/>
      <c r="F3" s="175"/>
      <c r="G3" s="179"/>
      <c r="H3" s="180"/>
      <c r="I3" s="180"/>
      <c r="J3" s="180"/>
      <c r="K3" s="180"/>
      <c r="L3" s="180"/>
      <c r="M3" s="180"/>
      <c r="N3" s="180"/>
      <c r="O3" s="180"/>
      <c r="P3" s="180"/>
      <c r="Q3" s="168"/>
      <c r="R3" s="168"/>
      <c r="S3" s="168"/>
      <c r="T3" s="168"/>
    </row>
    <row r="4" spans="1:31" ht="33" customHeight="1" thickBot="1">
      <c r="A4" s="163"/>
      <c r="B4" s="163"/>
      <c r="C4" s="165"/>
      <c r="D4" s="167"/>
      <c r="E4" s="173"/>
      <c r="F4" s="176"/>
      <c r="G4" s="122">
        <v>1</v>
      </c>
      <c r="H4" s="122">
        <v>2</v>
      </c>
      <c r="I4" s="122">
        <v>3</v>
      </c>
      <c r="J4" s="122">
        <v>4</v>
      </c>
      <c r="K4" s="122">
        <v>5</v>
      </c>
      <c r="L4" s="122">
        <v>6</v>
      </c>
      <c r="M4" s="122">
        <v>7</v>
      </c>
      <c r="N4" s="122">
        <v>8</v>
      </c>
      <c r="O4" s="122">
        <v>9</v>
      </c>
      <c r="P4" s="125">
        <v>10</v>
      </c>
      <c r="Q4" s="113" t="s">
        <v>178</v>
      </c>
      <c r="R4" s="113" t="s">
        <v>175</v>
      </c>
      <c r="S4" s="113" t="s">
        <v>176</v>
      </c>
      <c r="T4" s="113" t="s">
        <v>177</v>
      </c>
      <c r="U4" s="24"/>
      <c r="X4" s="28" t="s">
        <v>154</v>
      </c>
      <c r="Y4" s="28" t="s">
        <v>125</v>
      </c>
      <c r="AD4" s="53"/>
      <c r="AE4" s="53"/>
    </row>
    <row r="5" spans="1:31">
      <c r="A5" s="37" t="s">
        <v>48</v>
      </c>
      <c r="B5" s="37" t="s">
        <v>180</v>
      </c>
      <c r="C5" s="82" t="s">
        <v>164</v>
      </c>
      <c r="D5" s="82">
        <v>11</v>
      </c>
      <c r="E5" s="45">
        <v>1</v>
      </c>
      <c r="F5" s="30" t="s">
        <v>201</v>
      </c>
      <c r="G5" s="119">
        <v>4</v>
      </c>
      <c r="H5" s="119">
        <v>4</v>
      </c>
      <c r="I5" s="119">
        <v>3</v>
      </c>
      <c r="J5" s="119">
        <v>3</v>
      </c>
      <c r="K5" s="119">
        <v>4</v>
      </c>
      <c r="L5" s="119">
        <v>3</v>
      </c>
      <c r="M5" s="119">
        <v>3</v>
      </c>
      <c r="N5" s="119">
        <v>0</v>
      </c>
      <c r="O5" s="119">
        <v>5</v>
      </c>
      <c r="P5" s="119">
        <v>3</v>
      </c>
      <c r="Q5" s="74">
        <v>1</v>
      </c>
      <c r="R5" s="118">
        <v>5</v>
      </c>
      <c r="S5" s="118">
        <v>3</v>
      </c>
      <c r="T5" s="118">
        <v>1</v>
      </c>
      <c r="U5" s="24"/>
      <c r="X5" s="28">
        <v>1</v>
      </c>
      <c r="Y5" s="96" t="s">
        <v>103</v>
      </c>
      <c r="AD5" s="53"/>
      <c r="AE5" s="24"/>
    </row>
    <row r="6" spans="1:31">
      <c r="A6" s="37" t="s">
        <v>48</v>
      </c>
      <c r="B6" s="37" t="s">
        <v>180</v>
      </c>
      <c r="C6" s="82" t="s">
        <v>164</v>
      </c>
      <c r="D6" s="82">
        <v>11</v>
      </c>
      <c r="E6" s="46">
        <v>2</v>
      </c>
      <c r="F6" s="10" t="s">
        <v>199</v>
      </c>
      <c r="G6" s="119">
        <v>3</v>
      </c>
      <c r="H6" s="119">
        <v>4</v>
      </c>
      <c r="I6" s="119">
        <v>0</v>
      </c>
      <c r="J6" s="119">
        <v>0</v>
      </c>
      <c r="K6" s="119">
        <v>0</v>
      </c>
      <c r="L6" s="120">
        <v>0</v>
      </c>
      <c r="M6" s="120">
        <v>0</v>
      </c>
      <c r="N6" s="120">
        <v>0</v>
      </c>
      <c r="O6" s="120">
        <v>3</v>
      </c>
      <c r="P6" s="120">
        <v>3</v>
      </c>
      <c r="Q6" s="118">
        <v>6</v>
      </c>
      <c r="R6" s="118">
        <v>3</v>
      </c>
      <c r="S6" s="118">
        <v>1</v>
      </c>
      <c r="T6" s="118">
        <v>0</v>
      </c>
      <c r="U6" s="24"/>
      <c r="X6" s="28">
        <v>2</v>
      </c>
      <c r="Y6" s="96" t="s">
        <v>104</v>
      </c>
      <c r="AD6" s="53"/>
      <c r="AE6" s="24"/>
    </row>
    <row r="7" spans="1:31">
      <c r="A7" s="37" t="s">
        <v>48</v>
      </c>
      <c r="B7" s="37" t="s">
        <v>180</v>
      </c>
      <c r="C7" s="82" t="s">
        <v>164</v>
      </c>
      <c r="D7" s="82">
        <v>11</v>
      </c>
      <c r="E7" s="46">
        <v>3</v>
      </c>
      <c r="F7" s="10" t="s">
        <v>181</v>
      </c>
      <c r="G7" s="119">
        <v>4</v>
      </c>
      <c r="H7" s="119">
        <v>4</v>
      </c>
      <c r="I7" s="119">
        <v>3</v>
      </c>
      <c r="J7" s="119">
        <v>3</v>
      </c>
      <c r="K7" s="119">
        <v>3</v>
      </c>
      <c r="L7" s="120">
        <v>3</v>
      </c>
      <c r="M7" s="120">
        <v>3</v>
      </c>
      <c r="N7" s="120">
        <v>0</v>
      </c>
      <c r="O7" s="120">
        <v>0</v>
      </c>
      <c r="P7" s="120">
        <v>3</v>
      </c>
      <c r="Q7" s="118">
        <v>2</v>
      </c>
      <c r="R7" s="118">
        <v>6</v>
      </c>
      <c r="S7" s="118">
        <v>2</v>
      </c>
      <c r="T7" s="118">
        <v>0</v>
      </c>
      <c r="U7" s="24"/>
      <c r="X7" s="28">
        <v>3</v>
      </c>
      <c r="Y7" s="96" t="s">
        <v>122</v>
      </c>
      <c r="AD7" s="53"/>
      <c r="AE7" s="24"/>
    </row>
    <row r="8" spans="1:31">
      <c r="A8" s="37" t="s">
        <v>48</v>
      </c>
      <c r="B8" s="37" t="s">
        <v>180</v>
      </c>
      <c r="C8" s="82" t="s">
        <v>164</v>
      </c>
      <c r="D8" s="82">
        <v>11</v>
      </c>
      <c r="E8" s="46">
        <v>4</v>
      </c>
      <c r="F8" s="10" t="s">
        <v>194</v>
      </c>
      <c r="G8" s="119">
        <v>3</v>
      </c>
      <c r="H8" s="119">
        <v>4</v>
      </c>
      <c r="I8" s="119">
        <v>3</v>
      </c>
      <c r="J8" s="119">
        <v>0</v>
      </c>
      <c r="K8" s="119">
        <v>4</v>
      </c>
      <c r="L8" s="120">
        <v>0</v>
      </c>
      <c r="M8" s="120">
        <v>0</v>
      </c>
      <c r="N8" s="120">
        <v>0</v>
      </c>
      <c r="O8" s="120">
        <v>5</v>
      </c>
      <c r="P8" s="120">
        <v>3</v>
      </c>
      <c r="Q8" s="118">
        <v>4</v>
      </c>
      <c r="R8" s="118">
        <v>3</v>
      </c>
      <c r="S8" s="118">
        <v>2</v>
      </c>
      <c r="T8" s="118">
        <v>1</v>
      </c>
      <c r="U8" s="24"/>
      <c r="X8" s="28">
        <v>4</v>
      </c>
      <c r="Y8" s="96" t="s">
        <v>110</v>
      </c>
      <c r="AD8" s="53"/>
      <c r="AE8" s="24"/>
    </row>
    <row r="9" spans="1:31">
      <c r="A9" s="37" t="s">
        <v>48</v>
      </c>
      <c r="B9" s="37" t="s">
        <v>180</v>
      </c>
      <c r="C9" s="82" t="s">
        <v>164</v>
      </c>
      <c r="D9" s="82">
        <v>11</v>
      </c>
      <c r="E9" s="46">
        <v>5</v>
      </c>
      <c r="F9" s="10" t="s">
        <v>192</v>
      </c>
      <c r="G9" s="119">
        <v>4</v>
      </c>
      <c r="H9" s="119">
        <v>4</v>
      </c>
      <c r="I9" s="119">
        <v>3</v>
      </c>
      <c r="J9" s="119">
        <v>0</v>
      </c>
      <c r="K9" s="119">
        <v>4</v>
      </c>
      <c r="L9" s="120">
        <v>0</v>
      </c>
      <c r="M9" s="120">
        <v>0</v>
      </c>
      <c r="N9" s="120">
        <v>0</v>
      </c>
      <c r="O9" s="120">
        <v>5</v>
      </c>
      <c r="P9" s="120">
        <v>3</v>
      </c>
      <c r="Q9" s="118">
        <v>4</v>
      </c>
      <c r="R9" s="118">
        <v>2</v>
      </c>
      <c r="S9" s="118">
        <v>3</v>
      </c>
      <c r="T9" s="118">
        <v>1</v>
      </c>
      <c r="U9" s="24"/>
      <c r="X9" s="28">
        <v>5</v>
      </c>
      <c r="Y9" s="96" t="s">
        <v>123</v>
      </c>
      <c r="AD9" s="53"/>
      <c r="AE9" s="24"/>
    </row>
    <row r="10" spans="1:31">
      <c r="A10" s="37" t="s">
        <v>48</v>
      </c>
      <c r="B10" s="37" t="s">
        <v>180</v>
      </c>
      <c r="C10" s="82" t="s">
        <v>164</v>
      </c>
      <c r="D10" s="82">
        <v>11</v>
      </c>
      <c r="E10" s="46">
        <v>6</v>
      </c>
      <c r="F10" s="10" t="s">
        <v>204</v>
      </c>
      <c r="G10" s="119">
        <v>3</v>
      </c>
      <c r="H10" s="119">
        <v>4</v>
      </c>
      <c r="I10" s="119">
        <v>3</v>
      </c>
      <c r="J10" s="119">
        <v>3</v>
      </c>
      <c r="K10" s="119">
        <v>0</v>
      </c>
      <c r="L10" s="120">
        <v>3</v>
      </c>
      <c r="M10" s="120">
        <v>0</v>
      </c>
      <c r="N10" s="120">
        <v>0</v>
      </c>
      <c r="O10" s="120">
        <v>5</v>
      </c>
      <c r="P10" s="120">
        <v>3</v>
      </c>
      <c r="Q10" s="118">
        <v>3</v>
      </c>
      <c r="R10" s="118">
        <v>5</v>
      </c>
      <c r="S10" s="118">
        <v>1</v>
      </c>
      <c r="T10" s="118">
        <v>1</v>
      </c>
      <c r="U10" s="24"/>
      <c r="X10" s="28">
        <v>6</v>
      </c>
      <c r="Y10" s="96" t="s">
        <v>106</v>
      </c>
      <c r="AD10" s="53"/>
      <c r="AE10" s="24"/>
    </row>
    <row r="11" spans="1:31">
      <c r="A11" s="37" t="s">
        <v>48</v>
      </c>
      <c r="B11" s="37" t="s">
        <v>180</v>
      </c>
      <c r="C11" s="82" t="s">
        <v>164</v>
      </c>
      <c r="D11" s="82">
        <v>11</v>
      </c>
      <c r="E11" s="46">
        <v>7</v>
      </c>
      <c r="F11" s="10" t="s">
        <v>195</v>
      </c>
      <c r="G11" s="119">
        <v>3</v>
      </c>
      <c r="H11" s="119">
        <v>4</v>
      </c>
      <c r="I11" s="119">
        <v>3</v>
      </c>
      <c r="J11" s="119">
        <v>0</v>
      </c>
      <c r="K11" s="119">
        <v>0</v>
      </c>
      <c r="L11" s="120">
        <v>3</v>
      </c>
      <c r="M11" s="120">
        <v>0</v>
      </c>
      <c r="N11" s="120">
        <v>3</v>
      </c>
      <c r="O11" s="120">
        <v>0</v>
      </c>
      <c r="P11" s="120">
        <v>3</v>
      </c>
      <c r="Q11" s="118">
        <v>4</v>
      </c>
      <c r="R11" s="118">
        <v>5</v>
      </c>
      <c r="S11" s="118">
        <v>1</v>
      </c>
      <c r="T11" s="118">
        <v>0</v>
      </c>
      <c r="U11" s="24"/>
      <c r="X11" s="28">
        <v>7</v>
      </c>
      <c r="Y11" s="96" t="s">
        <v>108</v>
      </c>
      <c r="AD11" s="53"/>
      <c r="AE11" s="24"/>
    </row>
    <row r="12" spans="1:31">
      <c r="A12" s="37" t="s">
        <v>48</v>
      </c>
      <c r="B12" s="37" t="s">
        <v>180</v>
      </c>
      <c r="C12" s="82" t="s">
        <v>164</v>
      </c>
      <c r="D12" s="82">
        <v>11</v>
      </c>
      <c r="E12" s="46">
        <v>8</v>
      </c>
      <c r="F12" s="10" t="s">
        <v>206</v>
      </c>
      <c r="G12" s="119">
        <v>4</v>
      </c>
      <c r="H12" s="119">
        <v>4</v>
      </c>
      <c r="I12" s="119">
        <v>0</v>
      </c>
      <c r="J12" s="119">
        <v>0</v>
      </c>
      <c r="K12" s="119">
        <v>0</v>
      </c>
      <c r="L12" s="120">
        <v>0</v>
      </c>
      <c r="M12" s="120">
        <v>3</v>
      </c>
      <c r="N12" s="120">
        <v>0</v>
      </c>
      <c r="O12" s="120">
        <v>4</v>
      </c>
      <c r="P12" s="120">
        <v>3</v>
      </c>
      <c r="Q12" s="118">
        <v>5</v>
      </c>
      <c r="R12" s="118">
        <v>2</v>
      </c>
      <c r="S12" s="118">
        <v>3</v>
      </c>
      <c r="T12" s="118">
        <v>0</v>
      </c>
      <c r="U12" s="24"/>
      <c r="X12" s="28">
        <v>8</v>
      </c>
      <c r="Y12" s="96" t="s">
        <v>107</v>
      </c>
      <c r="AD12" s="53"/>
      <c r="AE12" s="24"/>
    </row>
    <row r="13" spans="1:31">
      <c r="A13" s="37" t="s">
        <v>48</v>
      </c>
      <c r="B13" s="37" t="s">
        <v>180</v>
      </c>
      <c r="C13" s="82" t="s">
        <v>164</v>
      </c>
      <c r="D13" s="82">
        <v>11</v>
      </c>
      <c r="E13" s="46">
        <v>9</v>
      </c>
      <c r="F13" s="10" t="s">
        <v>203</v>
      </c>
      <c r="G13" s="119">
        <v>4</v>
      </c>
      <c r="H13" s="119">
        <v>4</v>
      </c>
      <c r="I13" s="119">
        <v>3</v>
      </c>
      <c r="J13" s="119">
        <v>3</v>
      </c>
      <c r="K13" s="119">
        <v>4</v>
      </c>
      <c r="L13" s="120">
        <v>0</v>
      </c>
      <c r="M13" s="120">
        <v>0</v>
      </c>
      <c r="N13" s="120">
        <v>3</v>
      </c>
      <c r="O13" s="120">
        <v>5</v>
      </c>
      <c r="P13" s="120">
        <v>3</v>
      </c>
      <c r="Q13" s="118">
        <v>2</v>
      </c>
      <c r="R13" s="118">
        <v>4</v>
      </c>
      <c r="S13" s="118">
        <v>3</v>
      </c>
      <c r="T13" s="118">
        <v>1</v>
      </c>
      <c r="U13" s="24"/>
      <c r="X13" s="28">
        <v>9</v>
      </c>
      <c r="Y13" s="96" t="s">
        <v>109</v>
      </c>
      <c r="AD13" s="53"/>
      <c r="AE13" s="24"/>
    </row>
    <row r="14" spans="1:31">
      <c r="A14" s="37" t="s">
        <v>48</v>
      </c>
      <c r="B14" s="37" t="s">
        <v>180</v>
      </c>
      <c r="C14" s="82" t="s">
        <v>164</v>
      </c>
      <c r="D14" s="82">
        <v>11</v>
      </c>
      <c r="E14" s="46">
        <v>10</v>
      </c>
      <c r="F14" s="10" t="s">
        <v>207</v>
      </c>
      <c r="G14" s="119">
        <v>3</v>
      </c>
      <c r="H14" s="119">
        <v>3</v>
      </c>
      <c r="I14" s="119">
        <v>0</v>
      </c>
      <c r="J14" s="119">
        <v>3</v>
      </c>
      <c r="K14" s="119">
        <v>4</v>
      </c>
      <c r="L14" s="120">
        <v>0</v>
      </c>
      <c r="M14" s="120">
        <v>0</v>
      </c>
      <c r="N14" s="120">
        <v>3</v>
      </c>
      <c r="O14" s="120">
        <v>0</v>
      </c>
      <c r="P14" s="120">
        <v>3</v>
      </c>
      <c r="Q14" s="118">
        <v>4</v>
      </c>
      <c r="R14" s="118">
        <v>5</v>
      </c>
      <c r="S14" s="118">
        <v>1</v>
      </c>
      <c r="T14" s="118">
        <v>0</v>
      </c>
      <c r="U14" s="24"/>
      <c r="X14" s="28">
        <v>10</v>
      </c>
      <c r="Y14" s="96" t="s">
        <v>121</v>
      </c>
      <c r="AD14" s="53"/>
      <c r="AE14" s="24"/>
    </row>
    <row r="15" spans="1:31">
      <c r="A15" s="37" t="s">
        <v>48</v>
      </c>
      <c r="B15" s="37" t="s">
        <v>180</v>
      </c>
      <c r="C15" s="82" t="s">
        <v>164</v>
      </c>
      <c r="D15" s="82">
        <v>11</v>
      </c>
      <c r="E15" s="46">
        <v>11</v>
      </c>
      <c r="F15" s="10" t="s">
        <v>208</v>
      </c>
      <c r="G15" s="119">
        <v>3</v>
      </c>
      <c r="H15" s="119">
        <v>4</v>
      </c>
      <c r="I15" s="119">
        <v>3</v>
      </c>
      <c r="J15" s="119">
        <v>3</v>
      </c>
      <c r="K15" s="119">
        <v>4</v>
      </c>
      <c r="L15" s="120">
        <v>3</v>
      </c>
      <c r="M15" s="120">
        <v>3</v>
      </c>
      <c r="N15" s="120">
        <v>0</v>
      </c>
      <c r="O15" s="120">
        <v>0</v>
      </c>
      <c r="P15" s="120">
        <v>3</v>
      </c>
      <c r="Q15" s="118">
        <v>2</v>
      </c>
      <c r="R15" s="118">
        <v>6</v>
      </c>
      <c r="S15" s="118">
        <v>2</v>
      </c>
      <c r="T15" s="118">
        <v>0</v>
      </c>
      <c r="U15" s="24"/>
      <c r="X15" s="28">
        <v>11</v>
      </c>
      <c r="Y15" s="96" t="s">
        <v>33</v>
      </c>
      <c r="AD15" s="53"/>
      <c r="AE15" s="24"/>
    </row>
    <row r="16" spans="1:31">
      <c r="A16" s="37" t="s">
        <v>48</v>
      </c>
      <c r="B16" s="37" t="s">
        <v>180</v>
      </c>
      <c r="C16" s="82" t="s">
        <v>164</v>
      </c>
      <c r="D16" s="82">
        <v>11</v>
      </c>
      <c r="E16" s="46">
        <v>12</v>
      </c>
      <c r="F16" s="10" t="s">
        <v>190</v>
      </c>
      <c r="G16" s="119">
        <v>3</v>
      </c>
      <c r="H16" s="119">
        <v>4</v>
      </c>
      <c r="I16" s="119">
        <v>3</v>
      </c>
      <c r="J16" s="119">
        <v>0</v>
      </c>
      <c r="K16" s="119">
        <v>4</v>
      </c>
      <c r="L16" s="120">
        <v>0</v>
      </c>
      <c r="M16" s="120">
        <v>0</v>
      </c>
      <c r="N16" s="120">
        <v>3</v>
      </c>
      <c r="O16" s="120">
        <v>5</v>
      </c>
      <c r="P16" s="120">
        <v>3</v>
      </c>
      <c r="Q16" s="118">
        <v>3</v>
      </c>
      <c r="R16" s="118">
        <v>4</v>
      </c>
      <c r="S16" s="118">
        <v>2</v>
      </c>
      <c r="T16" s="118">
        <v>1</v>
      </c>
      <c r="U16" s="24"/>
    </row>
    <row r="17" spans="1:31">
      <c r="A17" s="37" t="s">
        <v>48</v>
      </c>
      <c r="B17" s="37" t="s">
        <v>180</v>
      </c>
      <c r="C17" s="82" t="s">
        <v>164</v>
      </c>
      <c r="D17" s="82">
        <v>11</v>
      </c>
      <c r="E17" s="46">
        <v>13</v>
      </c>
      <c r="F17" s="10" t="s">
        <v>209</v>
      </c>
      <c r="G17" s="119">
        <v>4</v>
      </c>
      <c r="H17" s="119">
        <v>4</v>
      </c>
      <c r="I17" s="119">
        <v>3</v>
      </c>
      <c r="J17" s="119">
        <v>3</v>
      </c>
      <c r="K17" s="119">
        <v>4</v>
      </c>
      <c r="L17" s="120">
        <v>3</v>
      </c>
      <c r="M17" s="120">
        <v>3</v>
      </c>
      <c r="N17" s="120">
        <v>0</v>
      </c>
      <c r="O17" s="120">
        <v>5</v>
      </c>
      <c r="P17" s="120">
        <v>3</v>
      </c>
      <c r="Q17" s="118">
        <v>1</v>
      </c>
      <c r="R17" s="118">
        <v>5</v>
      </c>
      <c r="S17" s="118">
        <v>3</v>
      </c>
      <c r="T17" s="118">
        <v>1</v>
      </c>
      <c r="U17" s="24"/>
    </row>
    <row r="18" spans="1:31">
      <c r="A18" s="37" t="s">
        <v>48</v>
      </c>
      <c r="B18" s="37" t="s">
        <v>180</v>
      </c>
      <c r="C18" s="82" t="s">
        <v>164</v>
      </c>
      <c r="D18" s="82">
        <v>11</v>
      </c>
      <c r="E18" s="46">
        <v>14</v>
      </c>
      <c r="F18" s="10" t="s">
        <v>210</v>
      </c>
      <c r="G18" s="119">
        <v>3</v>
      </c>
      <c r="H18" s="119">
        <v>4</v>
      </c>
      <c r="I18" s="119">
        <v>3</v>
      </c>
      <c r="J18" s="119">
        <v>0</v>
      </c>
      <c r="K18" s="119">
        <v>4</v>
      </c>
      <c r="L18" s="120">
        <v>0</v>
      </c>
      <c r="M18" s="120">
        <v>3</v>
      </c>
      <c r="N18" s="120">
        <v>3</v>
      </c>
      <c r="O18" s="120">
        <v>5</v>
      </c>
      <c r="P18" s="120">
        <v>0</v>
      </c>
      <c r="Q18" s="118">
        <v>3</v>
      </c>
      <c r="R18" s="118">
        <v>4</v>
      </c>
      <c r="S18" s="118">
        <v>2</v>
      </c>
      <c r="T18" s="118">
        <v>1</v>
      </c>
      <c r="U18" s="24"/>
    </row>
    <row r="19" spans="1:31">
      <c r="A19" s="37" t="s">
        <v>48</v>
      </c>
      <c r="B19" s="37" t="s">
        <v>180</v>
      </c>
      <c r="C19" s="82" t="s">
        <v>164</v>
      </c>
      <c r="D19" s="82">
        <v>11</v>
      </c>
      <c r="E19" s="46">
        <v>15</v>
      </c>
      <c r="F19" s="10" t="s">
        <v>182</v>
      </c>
      <c r="G19" s="119">
        <v>3</v>
      </c>
      <c r="H19" s="119">
        <v>4</v>
      </c>
      <c r="I19" s="119">
        <v>3</v>
      </c>
      <c r="J19" s="119">
        <v>0</v>
      </c>
      <c r="K19" s="119">
        <v>4</v>
      </c>
      <c r="L19" s="120">
        <v>3</v>
      </c>
      <c r="M19" s="120">
        <v>0</v>
      </c>
      <c r="N19" s="120">
        <v>0</v>
      </c>
      <c r="O19" s="120">
        <v>5</v>
      </c>
      <c r="P19" s="120">
        <v>3</v>
      </c>
      <c r="Q19" s="118">
        <v>3</v>
      </c>
      <c r="R19" s="118">
        <v>4</v>
      </c>
      <c r="S19" s="118">
        <v>2</v>
      </c>
      <c r="T19" s="118">
        <v>1</v>
      </c>
      <c r="U19" s="24"/>
    </row>
    <row r="20" spans="1:31">
      <c r="A20" s="37" t="s">
        <v>48</v>
      </c>
      <c r="B20" s="37" t="s">
        <v>180</v>
      </c>
      <c r="C20" s="82" t="s">
        <v>164</v>
      </c>
      <c r="D20" s="82">
        <v>11</v>
      </c>
      <c r="E20" s="46">
        <v>16</v>
      </c>
      <c r="F20" s="10" t="s">
        <v>200</v>
      </c>
      <c r="G20" s="119">
        <v>4</v>
      </c>
      <c r="H20" s="119">
        <v>3</v>
      </c>
      <c r="I20" s="119">
        <v>3</v>
      </c>
      <c r="J20" s="119">
        <v>0</v>
      </c>
      <c r="K20" s="119">
        <v>3</v>
      </c>
      <c r="L20" s="120">
        <v>3</v>
      </c>
      <c r="M20" s="120">
        <v>3</v>
      </c>
      <c r="N20" s="120">
        <v>0</v>
      </c>
      <c r="O20" s="120">
        <v>5</v>
      </c>
      <c r="P20" s="120">
        <v>3</v>
      </c>
      <c r="Q20" s="118">
        <v>2</v>
      </c>
      <c r="R20" s="118">
        <v>6</v>
      </c>
      <c r="S20" s="118">
        <v>1</v>
      </c>
      <c r="T20" s="118">
        <v>1</v>
      </c>
      <c r="U20" s="24"/>
      <c r="AE20" s="36"/>
    </row>
    <row r="21" spans="1:31">
      <c r="A21" s="37" t="s">
        <v>48</v>
      </c>
      <c r="B21" s="37" t="s">
        <v>180</v>
      </c>
      <c r="C21" s="82" t="s">
        <v>164</v>
      </c>
      <c r="D21" s="82">
        <v>11</v>
      </c>
      <c r="E21" s="46">
        <v>17</v>
      </c>
      <c r="F21" s="10" t="s">
        <v>202</v>
      </c>
      <c r="G21" s="119">
        <v>4</v>
      </c>
      <c r="H21" s="119">
        <v>4</v>
      </c>
      <c r="I21" s="119">
        <v>3</v>
      </c>
      <c r="J21" s="119">
        <v>0</v>
      </c>
      <c r="K21" s="119">
        <v>4</v>
      </c>
      <c r="L21" s="120">
        <v>3</v>
      </c>
      <c r="M21" s="120">
        <v>0</v>
      </c>
      <c r="N21" s="120">
        <v>3</v>
      </c>
      <c r="O21" s="120">
        <v>5</v>
      </c>
      <c r="P21" s="120">
        <v>3</v>
      </c>
      <c r="Q21" s="118">
        <v>2</v>
      </c>
      <c r="R21" s="118">
        <v>4</v>
      </c>
      <c r="S21" s="118">
        <v>3</v>
      </c>
      <c r="T21" s="118">
        <v>1</v>
      </c>
      <c r="U21" s="24"/>
    </row>
    <row r="22" spans="1:31">
      <c r="A22" s="37" t="s">
        <v>48</v>
      </c>
      <c r="B22" s="37" t="s">
        <v>180</v>
      </c>
      <c r="C22" s="82" t="s">
        <v>164</v>
      </c>
      <c r="D22" s="82">
        <v>11</v>
      </c>
      <c r="E22" s="46">
        <v>18</v>
      </c>
      <c r="F22" s="10" t="s">
        <v>205</v>
      </c>
      <c r="G22" s="119">
        <v>4</v>
      </c>
      <c r="H22" s="119">
        <v>4</v>
      </c>
      <c r="I22" s="119">
        <v>3</v>
      </c>
      <c r="J22" s="119">
        <v>3</v>
      </c>
      <c r="K22" s="119">
        <v>3</v>
      </c>
      <c r="L22" s="120">
        <v>0</v>
      </c>
      <c r="M22" s="120">
        <v>3</v>
      </c>
      <c r="N22" s="120">
        <v>3</v>
      </c>
      <c r="O22" s="120">
        <v>5</v>
      </c>
      <c r="P22" s="120">
        <v>3</v>
      </c>
      <c r="Q22" s="118">
        <v>1</v>
      </c>
      <c r="R22" s="118">
        <v>6</v>
      </c>
      <c r="S22" s="118">
        <v>2</v>
      </c>
      <c r="T22" s="118">
        <v>1</v>
      </c>
      <c r="U22" s="24"/>
    </row>
    <row r="23" spans="1:31">
      <c r="A23" s="37" t="s">
        <v>48</v>
      </c>
      <c r="B23" s="37" t="s">
        <v>180</v>
      </c>
      <c r="C23" s="82" t="s">
        <v>164</v>
      </c>
      <c r="D23" s="82">
        <v>11</v>
      </c>
      <c r="E23" s="46">
        <v>19</v>
      </c>
      <c r="F23" s="10" t="s">
        <v>191</v>
      </c>
      <c r="G23" s="119">
        <v>4</v>
      </c>
      <c r="H23" s="119">
        <v>4</v>
      </c>
      <c r="I23" s="119">
        <v>3</v>
      </c>
      <c r="J23" s="119">
        <v>0</v>
      </c>
      <c r="K23" s="119">
        <v>4</v>
      </c>
      <c r="L23" s="120">
        <v>0</v>
      </c>
      <c r="M23" s="120">
        <v>3</v>
      </c>
      <c r="N23" s="120">
        <v>0</v>
      </c>
      <c r="O23" s="120">
        <v>5</v>
      </c>
      <c r="P23" s="120">
        <v>3</v>
      </c>
      <c r="Q23" s="118">
        <v>3</v>
      </c>
      <c r="R23" s="118">
        <v>3</v>
      </c>
      <c r="S23" s="118">
        <v>3</v>
      </c>
      <c r="T23" s="118">
        <v>1</v>
      </c>
      <c r="U23" s="24"/>
    </row>
    <row r="24" spans="1:31">
      <c r="A24" s="37" t="s">
        <v>48</v>
      </c>
      <c r="B24" s="37" t="s">
        <v>180</v>
      </c>
      <c r="C24" s="82" t="s">
        <v>164</v>
      </c>
      <c r="D24" s="82">
        <v>11</v>
      </c>
      <c r="E24" s="46">
        <v>20</v>
      </c>
      <c r="F24" s="10" t="s">
        <v>193</v>
      </c>
      <c r="G24" s="119">
        <v>3</v>
      </c>
      <c r="H24" s="119">
        <v>4</v>
      </c>
      <c r="I24" s="119">
        <v>3</v>
      </c>
      <c r="J24" s="119">
        <v>3</v>
      </c>
      <c r="K24" s="119">
        <v>4</v>
      </c>
      <c r="L24" s="120">
        <v>3</v>
      </c>
      <c r="M24" s="120">
        <v>0</v>
      </c>
      <c r="N24" s="120">
        <v>0</v>
      </c>
      <c r="O24" s="120">
        <v>5</v>
      </c>
      <c r="P24" s="120">
        <v>3</v>
      </c>
      <c r="Q24" s="118">
        <v>2</v>
      </c>
      <c r="R24" s="118">
        <v>5</v>
      </c>
      <c r="S24" s="118">
        <v>2</v>
      </c>
      <c r="T24" s="118">
        <v>1</v>
      </c>
      <c r="U24" s="24"/>
    </row>
    <row r="25" spans="1:31">
      <c r="A25" s="37" t="s">
        <v>48</v>
      </c>
      <c r="B25" s="37" t="s">
        <v>180</v>
      </c>
      <c r="C25" s="82" t="s">
        <v>164</v>
      </c>
      <c r="D25" s="82">
        <v>11</v>
      </c>
      <c r="E25" s="46">
        <v>21</v>
      </c>
      <c r="F25" s="10" t="s">
        <v>184</v>
      </c>
      <c r="G25" s="119">
        <v>3</v>
      </c>
      <c r="H25" s="119">
        <v>4</v>
      </c>
      <c r="I25" s="119">
        <v>3</v>
      </c>
      <c r="J25" s="119">
        <v>3</v>
      </c>
      <c r="K25" s="119">
        <v>4</v>
      </c>
      <c r="L25" s="120">
        <v>0</v>
      </c>
      <c r="M25" s="120">
        <v>3</v>
      </c>
      <c r="N25" s="120">
        <v>3</v>
      </c>
      <c r="O25" s="120">
        <v>5</v>
      </c>
      <c r="P25" s="120">
        <v>3</v>
      </c>
      <c r="Q25" s="118">
        <v>1</v>
      </c>
      <c r="R25" s="118">
        <v>6</v>
      </c>
      <c r="S25" s="118">
        <v>2</v>
      </c>
      <c r="T25" s="118">
        <v>1</v>
      </c>
      <c r="U25" s="24"/>
    </row>
    <row r="26" spans="1:31">
      <c r="A26" s="37" t="s">
        <v>48</v>
      </c>
      <c r="B26" s="37" t="s">
        <v>180</v>
      </c>
      <c r="C26" s="82" t="s">
        <v>164</v>
      </c>
      <c r="D26" s="82">
        <v>11</v>
      </c>
      <c r="E26" s="46">
        <v>22</v>
      </c>
      <c r="F26" s="10" t="s">
        <v>197</v>
      </c>
      <c r="G26" s="119">
        <v>4</v>
      </c>
      <c r="H26" s="119">
        <v>4</v>
      </c>
      <c r="I26" s="119">
        <v>3</v>
      </c>
      <c r="J26" s="119">
        <v>3</v>
      </c>
      <c r="K26" s="119">
        <v>4</v>
      </c>
      <c r="L26" s="120">
        <v>0</v>
      </c>
      <c r="M26" s="120">
        <v>0</v>
      </c>
      <c r="N26" s="120">
        <v>0</v>
      </c>
      <c r="O26" s="120">
        <v>5</v>
      </c>
      <c r="P26" s="120">
        <v>0</v>
      </c>
      <c r="Q26" s="118">
        <v>4</v>
      </c>
      <c r="R26" s="118">
        <v>2</v>
      </c>
      <c r="S26" s="118">
        <v>3</v>
      </c>
      <c r="T26" s="118">
        <v>1</v>
      </c>
      <c r="U26" s="24"/>
    </row>
    <row r="27" spans="1:31">
      <c r="A27" s="37" t="s">
        <v>48</v>
      </c>
      <c r="B27" s="37" t="s">
        <v>180</v>
      </c>
      <c r="C27" s="82" t="s">
        <v>164</v>
      </c>
      <c r="D27" s="82">
        <v>11</v>
      </c>
      <c r="E27" s="46">
        <v>23</v>
      </c>
      <c r="F27" s="10" t="s">
        <v>185</v>
      </c>
      <c r="G27" s="119">
        <v>4</v>
      </c>
      <c r="H27" s="119">
        <v>3</v>
      </c>
      <c r="I27" s="119">
        <v>0</v>
      </c>
      <c r="J27" s="119">
        <v>0</v>
      </c>
      <c r="K27" s="119">
        <v>4</v>
      </c>
      <c r="L27" s="120">
        <v>3</v>
      </c>
      <c r="M27" s="120">
        <v>0</v>
      </c>
      <c r="N27" s="120">
        <v>3</v>
      </c>
      <c r="O27" s="120">
        <v>5</v>
      </c>
      <c r="P27" s="120">
        <v>3</v>
      </c>
      <c r="Q27" s="118">
        <v>3</v>
      </c>
      <c r="R27" s="118">
        <v>4</v>
      </c>
      <c r="S27" s="118">
        <v>2</v>
      </c>
      <c r="T27" s="118">
        <v>1</v>
      </c>
      <c r="U27" s="24"/>
    </row>
    <row r="28" spans="1:31">
      <c r="A28" s="37" t="s">
        <v>48</v>
      </c>
      <c r="B28" s="37" t="s">
        <v>180</v>
      </c>
      <c r="C28" s="82" t="s">
        <v>164</v>
      </c>
      <c r="D28" s="82">
        <v>11</v>
      </c>
      <c r="E28" s="46">
        <v>24</v>
      </c>
      <c r="F28" s="10" t="s">
        <v>186</v>
      </c>
      <c r="G28" s="119">
        <v>3</v>
      </c>
      <c r="H28" s="119">
        <v>3</v>
      </c>
      <c r="I28" s="119">
        <v>0</v>
      </c>
      <c r="J28" s="119">
        <v>0</v>
      </c>
      <c r="K28" s="119">
        <v>0</v>
      </c>
      <c r="L28" s="120">
        <v>0</v>
      </c>
      <c r="M28" s="120">
        <v>0</v>
      </c>
      <c r="N28" s="120">
        <v>0</v>
      </c>
      <c r="O28" s="120">
        <v>0</v>
      </c>
      <c r="P28" s="120">
        <v>3</v>
      </c>
      <c r="Q28" s="118">
        <v>7</v>
      </c>
      <c r="R28" s="118">
        <v>3</v>
      </c>
      <c r="S28" s="118">
        <v>0</v>
      </c>
      <c r="T28" s="118">
        <v>0</v>
      </c>
      <c r="U28" s="24"/>
    </row>
    <row r="29" spans="1:31">
      <c r="A29" s="37" t="s">
        <v>48</v>
      </c>
      <c r="B29" s="37" t="s">
        <v>180</v>
      </c>
      <c r="C29" s="82" t="s">
        <v>164</v>
      </c>
      <c r="D29" s="82">
        <v>11</v>
      </c>
      <c r="E29" s="46">
        <v>25</v>
      </c>
      <c r="F29" s="10" t="s">
        <v>188</v>
      </c>
      <c r="G29" s="119">
        <v>4</v>
      </c>
      <c r="H29" s="119">
        <v>4</v>
      </c>
      <c r="I29" s="119">
        <v>3</v>
      </c>
      <c r="J29" s="119">
        <v>3</v>
      </c>
      <c r="K29" s="119">
        <v>4</v>
      </c>
      <c r="L29" s="120">
        <v>0</v>
      </c>
      <c r="M29" s="120">
        <v>0</v>
      </c>
      <c r="N29" s="120">
        <v>0</v>
      </c>
      <c r="O29" s="120">
        <v>5</v>
      </c>
      <c r="P29" s="120">
        <v>3</v>
      </c>
      <c r="Q29" s="118">
        <v>3</v>
      </c>
      <c r="R29" s="118">
        <v>3</v>
      </c>
      <c r="S29" s="118">
        <v>3</v>
      </c>
      <c r="T29" s="118">
        <v>1</v>
      </c>
      <c r="U29" s="24"/>
    </row>
    <row r="30" spans="1:31">
      <c r="A30" s="37" t="s">
        <v>48</v>
      </c>
      <c r="B30" s="37" t="s">
        <v>180</v>
      </c>
      <c r="C30" s="82" t="s">
        <v>164</v>
      </c>
      <c r="D30" s="82">
        <v>11</v>
      </c>
      <c r="E30" s="46">
        <v>26</v>
      </c>
      <c r="F30" s="10" t="s">
        <v>196</v>
      </c>
      <c r="G30" s="119">
        <v>4</v>
      </c>
      <c r="H30" s="119">
        <v>4</v>
      </c>
      <c r="I30" s="119">
        <v>3</v>
      </c>
      <c r="J30" s="119">
        <v>3</v>
      </c>
      <c r="K30" s="119">
        <v>4</v>
      </c>
      <c r="L30" s="120">
        <v>0</v>
      </c>
      <c r="M30" s="120">
        <v>0</v>
      </c>
      <c r="N30" s="120">
        <v>0</v>
      </c>
      <c r="O30" s="120">
        <v>5</v>
      </c>
      <c r="P30" s="120">
        <v>3</v>
      </c>
      <c r="Q30" s="118">
        <v>3</v>
      </c>
      <c r="R30" s="118">
        <v>3</v>
      </c>
      <c r="S30" s="118">
        <v>3</v>
      </c>
      <c r="T30" s="118">
        <v>1</v>
      </c>
      <c r="U30" s="24"/>
    </row>
    <row r="31" spans="1:31">
      <c r="A31" s="37" t="s">
        <v>48</v>
      </c>
      <c r="B31" s="37" t="s">
        <v>180</v>
      </c>
      <c r="C31" s="82" t="s">
        <v>164</v>
      </c>
      <c r="D31" s="82">
        <v>11</v>
      </c>
      <c r="E31" s="46">
        <v>27</v>
      </c>
      <c r="F31" s="10" t="s">
        <v>189</v>
      </c>
      <c r="G31" s="119">
        <v>4</v>
      </c>
      <c r="H31" s="119">
        <v>4</v>
      </c>
      <c r="I31" s="119">
        <v>3</v>
      </c>
      <c r="J31" s="119">
        <v>3</v>
      </c>
      <c r="K31" s="119">
        <v>4</v>
      </c>
      <c r="L31" s="120">
        <v>0</v>
      </c>
      <c r="M31" s="120">
        <v>0</v>
      </c>
      <c r="N31" s="120">
        <v>0</v>
      </c>
      <c r="O31" s="120">
        <v>5</v>
      </c>
      <c r="P31" s="120">
        <v>3</v>
      </c>
      <c r="Q31" s="118">
        <v>3</v>
      </c>
      <c r="R31" s="118">
        <v>3</v>
      </c>
      <c r="S31" s="118">
        <v>3</v>
      </c>
      <c r="T31" s="118">
        <v>1</v>
      </c>
      <c r="U31" s="24"/>
    </row>
    <row r="32" spans="1:31">
      <c r="A32" s="37" t="s">
        <v>48</v>
      </c>
      <c r="B32" s="37" t="s">
        <v>180</v>
      </c>
      <c r="C32" s="82" t="s">
        <v>164</v>
      </c>
      <c r="D32" s="82">
        <v>11</v>
      </c>
      <c r="E32" s="46">
        <v>28</v>
      </c>
      <c r="F32" s="10" t="s">
        <v>183</v>
      </c>
      <c r="G32" s="119">
        <v>4</v>
      </c>
      <c r="H32" s="119">
        <v>4</v>
      </c>
      <c r="I32" s="119">
        <v>3</v>
      </c>
      <c r="J32" s="119">
        <v>3</v>
      </c>
      <c r="K32" s="119">
        <v>0</v>
      </c>
      <c r="L32" s="120">
        <v>3</v>
      </c>
      <c r="M32" s="120">
        <v>0</v>
      </c>
      <c r="N32" s="120">
        <v>0</v>
      </c>
      <c r="O32" s="120">
        <v>5</v>
      </c>
      <c r="P32" s="120">
        <v>3</v>
      </c>
      <c r="Q32" s="118">
        <v>3</v>
      </c>
      <c r="R32" s="118">
        <v>4</v>
      </c>
      <c r="S32" s="118">
        <v>2</v>
      </c>
      <c r="T32" s="118">
        <v>1</v>
      </c>
      <c r="U32" s="24"/>
    </row>
    <row r="33" spans="1:31">
      <c r="A33" s="37" t="s">
        <v>48</v>
      </c>
      <c r="B33" s="37" t="s">
        <v>180</v>
      </c>
      <c r="C33" s="82" t="s">
        <v>164</v>
      </c>
      <c r="D33" s="82">
        <v>11</v>
      </c>
      <c r="E33" s="46">
        <v>29</v>
      </c>
      <c r="F33" s="10" t="s">
        <v>198</v>
      </c>
      <c r="G33" s="119">
        <v>3</v>
      </c>
      <c r="H33" s="119">
        <v>3</v>
      </c>
      <c r="I33" s="119">
        <v>3</v>
      </c>
      <c r="J33" s="119">
        <v>3</v>
      </c>
      <c r="K33" s="119">
        <v>4</v>
      </c>
      <c r="L33" s="120">
        <v>0</v>
      </c>
      <c r="M33" s="120">
        <v>3</v>
      </c>
      <c r="N33" s="120">
        <v>3</v>
      </c>
      <c r="O33" s="120">
        <v>5</v>
      </c>
      <c r="P33" s="120">
        <v>3</v>
      </c>
      <c r="Q33" s="118">
        <v>1</v>
      </c>
      <c r="R33" s="118">
        <v>7</v>
      </c>
      <c r="S33" s="118">
        <v>1</v>
      </c>
      <c r="T33" s="118">
        <v>1</v>
      </c>
      <c r="U33" s="24"/>
    </row>
    <row r="34" spans="1:31">
      <c r="A34" s="37" t="s">
        <v>48</v>
      </c>
      <c r="B34" s="37" t="s">
        <v>180</v>
      </c>
      <c r="C34" s="82" t="s">
        <v>164</v>
      </c>
      <c r="D34" s="82">
        <v>11</v>
      </c>
      <c r="E34" s="46">
        <v>30</v>
      </c>
      <c r="F34" s="10" t="s">
        <v>187</v>
      </c>
      <c r="G34" s="119">
        <v>3</v>
      </c>
      <c r="H34" s="119">
        <v>4</v>
      </c>
      <c r="I34" s="119">
        <v>3</v>
      </c>
      <c r="J34" s="119">
        <v>3</v>
      </c>
      <c r="K34" s="119">
        <v>4</v>
      </c>
      <c r="L34" s="120">
        <v>0</v>
      </c>
      <c r="M34" s="120">
        <v>0</v>
      </c>
      <c r="N34" s="120">
        <v>0</v>
      </c>
      <c r="O34" s="120">
        <v>0</v>
      </c>
      <c r="P34" s="120">
        <v>3</v>
      </c>
      <c r="Q34" s="118">
        <v>4</v>
      </c>
      <c r="R34" s="118">
        <v>4</v>
      </c>
      <c r="S34" s="118">
        <v>2</v>
      </c>
      <c r="T34" s="118">
        <v>0</v>
      </c>
      <c r="U34" s="24"/>
    </row>
    <row r="35" spans="1:31">
      <c r="A35" s="37"/>
      <c r="B35" s="37"/>
      <c r="C35" s="37"/>
      <c r="D35" s="37"/>
      <c r="E35" s="46">
        <v>31</v>
      </c>
      <c r="F35" s="10"/>
      <c r="G35" s="119"/>
      <c r="H35" s="119"/>
      <c r="I35" s="119"/>
      <c r="J35" s="119"/>
      <c r="K35" s="119"/>
      <c r="L35" s="120"/>
      <c r="M35" s="120"/>
      <c r="N35" s="120"/>
      <c r="O35" s="120"/>
      <c r="P35" s="120"/>
      <c r="Q35" s="118"/>
      <c r="R35" s="118"/>
      <c r="S35" s="118"/>
      <c r="T35" s="118"/>
      <c r="U35" s="24"/>
    </row>
    <row r="36" spans="1:31">
      <c r="A36" s="37"/>
      <c r="B36" s="37"/>
      <c r="C36" s="37"/>
      <c r="D36" s="37"/>
      <c r="E36" s="46">
        <v>32</v>
      </c>
      <c r="F36" s="10"/>
      <c r="G36" s="119"/>
      <c r="H36" s="119"/>
      <c r="I36" s="119"/>
      <c r="J36" s="119"/>
      <c r="K36" s="119"/>
      <c r="L36" s="120"/>
      <c r="M36" s="120"/>
      <c r="N36" s="120"/>
      <c r="O36" s="120"/>
      <c r="P36" s="120"/>
      <c r="Q36" s="118"/>
      <c r="R36" s="118"/>
      <c r="S36" s="118"/>
      <c r="T36" s="118"/>
      <c r="U36" s="24"/>
    </row>
    <row r="37" spans="1:31">
      <c r="A37" s="37"/>
      <c r="B37" s="37"/>
      <c r="C37" s="37"/>
      <c r="D37" s="37"/>
      <c r="E37" s="46">
        <v>33</v>
      </c>
      <c r="F37" s="10"/>
      <c r="G37" s="119"/>
      <c r="H37" s="119"/>
      <c r="I37" s="119"/>
      <c r="J37" s="119"/>
      <c r="K37" s="119"/>
      <c r="L37" s="120"/>
      <c r="M37" s="120"/>
      <c r="N37" s="120"/>
      <c r="O37" s="120"/>
      <c r="P37" s="120"/>
      <c r="Q37" s="118"/>
      <c r="R37" s="118"/>
      <c r="S37" s="118"/>
      <c r="T37" s="118"/>
      <c r="U37" s="24"/>
    </row>
    <row r="38" spans="1:31">
      <c r="A38" s="37"/>
      <c r="B38" s="37"/>
      <c r="C38" s="37"/>
      <c r="D38" s="37"/>
      <c r="E38" s="46">
        <v>34</v>
      </c>
      <c r="F38" s="10"/>
      <c r="G38" s="119"/>
      <c r="H38" s="119"/>
      <c r="I38" s="119"/>
      <c r="J38" s="119"/>
      <c r="K38" s="119"/>
      <c r="L38" s="120"/>
      <c r="M38" s="120"/>
      <c r="N38" s="120"/>
      <c r="O38" s="120"/>
      <c r="P38" s="120"/>
      <c r="Q38" s="118"/>
      <c r="R38" s="118"/>
      <c r="S38" s="118"/>
      <c r="T38" s="118"/>
      <c r="U38" s="24"/>
    </row>
    <row r="39" spans="1:31" ht="15.75" thickBot="1">
      <c r="A39" s="68"/>
      <c r="B39" s="68"/>
      <c r="C39" s="37"/>
      <c r="D39" s="37"/>
      <c r="E39" s="47">
        <v>35</v>
      </c>
      <c r="F39" s="31"/>
      <c r="G39" s="119"/>
      <c r="H39" s="119"/>
      <c r="I39" s="119"/>
      <c r="J39" s="119"/>
      <c r="K39" s="119"/>
      <c r="L39" s="120"/>
      <c r="M39" s="120"/>
      <c r="N39" s="121"/>
      <c r="O39" s="121"/>
      <c r="P39" s="120"/>
      <c r="Q39" s="118"/>
      <c r="R39" s="118"/>
      <c r="S39" s="118"/>
      <c r="T39" s="118"/>
      <c r="U39" s="24"/>
      <c r="AD39" s="29"/>
      <c r="AE39" s="29"/>
    </row>
    <row r="40" spans="1:31" ht="21" customHeight="1" thickBot="1">
      <c r="A40" s="147" t="s">
        <v>134</v>
      </c>
      <c r="B40" s="148"/>
      <c r="C40" s="148"/>
      <c r="D40" s="149"/>
      <c r="E40" s="38">
        <f>COUNTA(F5:F39)</f>
        <v>30</v>
      </c>
      <c r="F40" s="150" t="s">
        <v>132</v>
      </c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17">
        <f>SUMIF($F$5:$F$39,"*",Q$5:Q$39)</f>
        <v>89</v>
      </c>
      <c r="R40" s="117">
        <f t="shared" ref="R40:T40" si="0">SUMIF($F$5:$F$39,"*",R$5:R$39)</f>
        <v>126</v>
      </c>
      <c r="S40" s="117">
        <f t="shared" si="0"/>
        <v>63</v>
      </c>
      <c r="T40" s="117">
        <f t="shared" si="0"/>
        <v>22</v>
      </c>
      <c r="U40" s="24"/>
      <c r="X40" s="169"/>
      <c r="Y40" s="146"/>
      <c r="Z40" s="146"/>
      <c r="AD40" s="29"/>
      <c r="AE40" s="29"/>
    </row>
    <row r="41" spans="1:31" ht="27" customHeight="1" thickBot="1">
      <c r="A41" s="154" t="s">
        <v>112</v>
      </c>
      <c r="B41" s="156" t="s">
        <v>113</v>
      </c>
      <c r="C41" s="158" t="s">
        <v>179</v>
      </c>
      <c r="D41" s="160" t="s">
        <v>124</v>
      </c>
      <c r="E41" s="34"/>
      <c r="F41" s="152" t="s">
        <v>135</v>
      </c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09"/>
      <c r="R41" s="109"/>
      <c r="S41" s="109"/>
      <c r="T41" s="109"/>
      <c r="U41" s="24"/>
      <c r="X41" s="170"/>
      <c r="Y41" s="146"/>
      <c r="Z41" s="146"/>
      <c r="AD41" s="29"/>
      <c r="AE41" s="29"/>
    </row>
    <row r="42" spans="1:31" ht="39" thickBot="1">
      <c r="A42" s="155"/>
      <c r="B42" s="157"/>
      <c r="C42" s="159"/>
      <c r="D42" s="161"/>
      <c r="E42" s="32"/>
      <c r="F42" s="35" t="s">
        <v>131</v>
      </c>
      <c r="G42" s="123">
        <v>1</v>
      </c>
      <c r="H42" s="48">
        <v>2</v>
      </c>
      <c r="I42" s="48">
        <v>3</v>
      </c>
      <c r="J42" s="48">
        <v>4</v>
      </c>
      <c r="K42" s="48">
        <v>5</v>
      </c>
      <c r="L42" s="48">
        <v>6</v>
      </c>
      <c r="M42" s="48">
        <v>7</v>
      </c>
      <c r="N42" s="48">
        <v>8</v>
      </c>
      <c r="O42" s="48">
        <v>9</v>
      </c>
      <c r="P42" s="124">
        <v>10</v>
      </c>
      <c r="Q42" s="109"/>
      <c r="R42" s="109"/>
      <c r="S42" s="109"/>
      <c r="T42" s="109"/>
      <c r="X42" s="170"/>
      <c r="Y42" s="53"/>
      <c r="Z42" s="53"/>
      <c r="AC42" s="29"/>
      <c r="AD42" s="29"/>
    </row>
    <row r="43" spans="1:31" ht="15" customHeight="1" thickBot="1">
      <c r="A43" s="83" t="s">
        <v>48</v>
      </c>
      <c r="B43" s="84" t="s">
        <v>180</v>
      </c>
      <c r="C43" s="85" t="s">
        <v>164</v>
      </c>
      <c r="D43" s="86"/>
      <c r="E43" s="87"/>
      <c r="F43" s="100" t="s">
        <v>158</v>
      </c>
      <c r="G43" s="97">
        <f>COUNTIFS(G5:G39,0)</f>
        <v>0</v>
      </c>
      <c r="H43" s="85">
        <f t="shared" ref="H43:P43" si="1">COUNTIFS(H5:H39,0)</f>
        <v>0</v>
      </c>
      <c r="I43" s="85">
        <f t="shared" si="1"/>
        <v>5</v>
      </c>
      <c r="J43" s="85">
        <f t="shared" si="1"/>
        <v>13</v>
      </c>
      <c r="K43" s="85">
        <f t="shared" si="1"/>
        <v>6</v>
      </c>
      <c r="L43" s="85">
        <f t="shared" si="1"/>
        <v>18</v>
      </c>
      <c r="M43" s="85">
        <f t="shared" si="1"/>
        <v>19</v>
      </c>
      <c r="N43" s="85">
        <f t="shared" si="1"/>
        <v>20</v>
      </c>
      <c r="O43" s="85">
        <f t="shared" si="1"/>
        <v>6</v>
      </c>
      <c r="P43" s="85">
        <f t="shared" si="1"/>
        <v>2</v>
      </c>
      <c r="Q43" s="110"/>
      <c r="R43" s="110"/>
      <c r="S43" s="110"/>
      <c r="T43" s="110"/>
      <c r="X43" s="53"/>
      <c r="Y43" s="53"/>
      <c r="Z43" s="53"/>
      <c r="AC43" s="29"/>
      <c r="AD43" s="29"/>
      <c r="AE43" s="50"/>
    </row>
    <row r="44" spans="1:31" ht="30.75" thickBot="1">
      <c r="A44" s="88" t="s">
        <v>48</v>
      </c>
      <c r="B44" s="89" t="s">
        <v>180</v>
      </c>
      <c r="C44" s="90" t="s">
        <v>164</v>
      </c>
      <c r="D44" s="91"/>
      <c r="E44" s="87"/>
      <c r="F44" s="101" t="s">
        <v>159</v>
      </c>
      <c r="G44" s="98">
        <f t="shared" ref="G44:P44" si="2">COUNTIFS(G5:G40,3)</f>
        <v>14</v>
      </c>
      <c r="H44" s="90">
        <f t="shared" si="2"/>
        <v>5</v>
      </c>
      <c r="I44" s="90">
        <f t="shared" si="2"/>
        <v>25</v>
      </c>
      <c r="J44" s="90">
        <f t="shared" si="2"/>
        <v>17</v>
      </c>
      <c r="K44" s="85">
        <f t="shared" si="2"/>
        <v>3</v>
      </c>
      <c r="L44" s="90">
        <f t="shared" si="2"/>
        <v>12</v>
      </c>
      <c r="M44" s="90">
        <f t="shared" si="2"/>
        <v>11</v>
      </c>
      <c r="N44" s="90">
        <f t="shared" si="2"/>
        <v>10</v>
      </c>
      <c r="O44" s="90">
        <f t="shared" si="2"/>
        <v>1</v>
      </c>
      <c r="P44" s="90">
        <f t="shared" si="2"/>
        <v>28</v>
      </c>
      <c r="Q44" s="110"/>
      <c r="R44" s="110"/>
      <c r="S44" s="110"/>
      <c r="T44" s="110"/>
      <c r="X44" s="53"/>
      <c r="Y44" s="53"/>
      <c r="Z44" s="53"/>
      <c r="AC44" s="29"/>
      <c r="AD44" s="29"/>
    </row>
    <row r="45" spans="1:31" ht="30.75" thickBot="1">
      <c r="A45" s="88" t="s">
        <v>48</v>
      </c>
      <c r="B45" s="89" t="s">
        <v>180</v>
      </c>
      <c r="C45" s="90" t="s">
        <v>164</v>
      </c>
      <c r="D45" s="91"/>
      <c r="E45" s="87"/>
      <c r="F45" s="101" t="s">
        <v>160</v>
      </c>
      <c r="G45" s="98">
        <f t="shared" ref="G45:M45" si="3">COUNTIFS(G5:G41,4)</f>
        <v>16</v>
      </c>
      <c r="H45" s="90">
        <f t="shared" si="3"/>
        <v>25</v>
      </c>
      <c r="I45" s="90">
        <f t="shared" si="3"/>
        <v>0</v>
      </c>
      <c r="J45" s="90">
        <f t="shared" si="3"/>
        <v>0</v>
      </c>
      <c r="K45" s="85">
        <f t="shared" si="3"/>
        <v>21</v>
      </c>
      <c r="L45" s="90">
        <f t="shared" si="3"/>
        <v>0</v>
      </c>
      <c r="M45" s="90">
        <f t="shared" si="3"/>
        <v>0</v>
      </c>
      <c r="N45" s="90">
        <f>COUNTIFS(N5:N40,4)</f>
        <v>0</v>
      </c>
      <c r="O45" s="90">
        <f>COUNTIFS(O5:O40,4)</f>
        <v>1</v>
      </c>
      <c r="P45" s="90">
        <f>COUNTIFS(P5:P40,4)</f>
        <v>0</v>
      </c>
      <c r="Q45" s="110"/>
      <c r="R45" s="110"/>
      <c r="S45" s="110"/>
      <c r="T45" s="110"/>
      <c r="X45" s="53"/>
      <c r="Y45" s="53"/>
      <c r="Z45" s="53"/>
      <c r="AC45" s="29"/>
      <c r="AD45" s="29"/>
    </row>
    <row r="46" spans="1:31" ht="30.75" thickBot="1">
      <c r="A46" s="92" t="s">
        <v>48</v>
      </c>
      <c r="B46" s="93" t="s">
        <v>180</v>
      </c>
      <c r="C46" s="94" t="s">
        <v>164</v>
      </c>
      <c r="D46" s="95"/>
      <c r="E46" s="87"/>
      <c r="F46" s="102" t="s">
        <v>161</v>
      </c>
      <c r="G46" s="99">
        <f>COUNTIFS(G5:G39,5)</f>
        <v>0</v>
      </c>
      <c r="H46" s="94">
        <f>COUNTIFS(H5:H39,5)</f>
        <v>0</v>
      </c>
      <c r="I46" s="94">
        <f>COUNTIFS(I5:I40,5)</f>
        <v>0</v>
      </c>
      <c r="J46" s="94">
        <f>COUNTIFS(J5:J40,5)</f>
        <v>0</v>
      </c>
      <c r="K46" s="85">
        <f>COUNTIFS(K5:K39,5)</f>
        <v>0</v>
      </c>
      <c r="L46" s="94">
        <f>COUNTIFS(L5:L39,5)</f>
        <v>0</v>
      </c>
      <c r="M46" s="94">
        <f>COUNTIFS(M5:M39,5)</f>
        <v>0</v>
      </c>
      <c r="N46" s="94">
        <f>COUNTIFS(N5:N39,5)</f>
        <v>0</v>
      </c>
      <c r="O46" s="94">
        <f>COUNTIFS(O5:O40,5)</f>
        <v>22</v>
      </c>
      <c r="P46" s="94">
        <f>COUNTIFS(P5:P39,5)</f>
        <v>0</v>
      </c>
      <c r="Q46" s="110"/>
      <c r="R46" s="110"/>
      <c r="S46" s="110"/>
      <c r="T46" s="110"/>
      <c r="X46" s="53"/>
      <c r="Y46" s="53"/>
      <c r="Z46" s="53"/>
      <c r="AC46" s="29"/>
      <c r="AD46" s="29"/>
    </row>
    <row r="47" spans="1:31" ht="15.75" thickBot="1">
      <c r="A47" s="33"/>
      <c r="B47" s="33"/>
      <c r="C47" s="33"/>
      <c r="D47" s="33"/>
      <c r="E47" s="32"/>
      <c r="F47" s="145" t="s">
        <v>133</v>
      </c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11"/>
      <c r="R47" s="111"/>
      <c r="S47" s="111"/>
      <c r="T47" s="111"/>
      <c r="U47" s="24"/>
      <c r="AD47" s="29"/>
      <c r="AE47" s="29"/>
    </row>
    <row r="48" spans="1:31">
      <c r="A48" s="33"/>
      <c r="B48" s="33"/>
      <c r="C48" s="33"/>
      <c r="D48" s="33"/>
      <c r="E48" s="25"/>
      <c r="F48" s="114" t="s">
        <v>128</v>
      </c>
      <c r="G48" s="103">
        <f t="shared" ref="G48:P48" si="4">100/$E$40*G43</f>
        <v>0</v>
      </c>
      <c r="H48" s="104">
        <f t="shared" si="4"/>
        <v>0</v>
      </c>
      <c r="I48" s="104">
        <f t="shared" si="4"/>
        <v>16.666666666666668</v>
      </c>
      <c r="J48" s="104">
        <f t="shared" si="4"/>
        <v>43.333333333333336</v>
      </c>
      <c r="K48" s="104">
        <f t="shared" si="4"/>
        <v>20</v>
      </c>
      <c r="L48" s="104">
        <f t="shared" si="4"/>
        <v>60</v>
      </c>
      <c r="M48" s="104">
        <f t="shared" si="4"/>
        <v>63.333333333333336</v>
      </c>
      <c r="N48" s="104">
        <f t="shared" si="4"/>
        <v>66.666666666666671</v>
      </c>
      <c r="O48" s="104">
        <f t="shared" si="4"/>
        <v>20</v>
      </c>
      <c r="P48" s="104">
        <f t="shared" si="4"/>
        <v>6.666666666666667</v>
      </c>
      <c r="Q48" s="112"/>
      <c r="R48" s="112"/>
      <c r="S48" s="112"/>
      <c r="T48" s="112"/>
      <c r="U48" s="25"/>
      <c r="V48" s="25"/>
      <c r="W48" s="25"/>
      <c r="X48" s="25"/>
      <c r="Y48" s="25"/>
      <c r="Z48" s="25"/>
      <c r="AA48" s="25"/>
      <c r="AB48" s="25"/>
      <c r="AC48" s="25"/>
    </row>
    <row r="49" spans="6:31">
      <c r="F49" s="115" t="s">
        <v>140</v>
      </c>
      <c r="G49" s="105">
        <f t="shared" ref="G49:P50" si="5">100/$E$40*G44</f>
        <v>46.666666666666671</v>
      </c>
      <c r="H49" s="106">
        <f t="shared" si="5"/>
        <v>16.666666666666668</v>
      </c>
      <c r="I49" s="106">
        <f t="shared" si="5"/>
        <v>83.333333333333343</v>
      </c>
      <c r="J49" s="106">
        <f t="shared" si="5"/>
        <v>56.666666666666671</v>
      </c>
      <c r="K49" s="106">
        <f t="shared" si="5"/>
        <v>10</v>
      </c>
      <c r="L49" s="106">
        <f t="shared" si="5"/>
        <v>40</v>
      </c>
      <c r="M49" s="106">
        <f t="shared" si="5"/>
        <v>36.666666666666671</v>
      </c>
      <c r="N49" s="106">
        <f t="shared" si="5"/>
        <v>33.333333333333336</v>
      </c>
      <c r="O49" s="106">
        <f t="shared" si="5"/>
        <v>3.3333333333333335</v>
      </c>
      <c r="P49" s="106">
        <f t="shared" si="5"/>
        <v>93.333333333333343</v>
      </c>
      <c r="Q49" s="112"/>
      <c r="R49" s="112"/>
      <c r="S49" s="112"/>
      <c r="T49" s="112"/>
      <c r="U49" s="25"/>
      <c r="V49" s="25"/>
      <c r="W49" s="25"/>
      <c r="X49" s="25"/>
      <c r="Y49" s="25"/>
      <c r="Z49" s="25"/>
      <c r="AA49" s="25"/>
      <c r="AB49" s="25"/>
      <c r="AC49" s="25"/>
      <c r="AE49" s="49"/>
    </row>
    <row r="50" spans="6:31">
      <c r="F50" s="115" t="s">
        <v>141</v>
      </c>
      <c r="G50" s="105">
        <f t="shared" si="5"/>
        <v>53.333333333333336</v>
      </c>
      <c r="H50" s="106">
        <f t="shared" si="5"/>
        <v>83.333333333333343</v>
      </c>
      <c r="I50" s="106">
        <f t="shared" si="5"/>
        <v>0</v>
      </c>
      <c r="J50" s="106">
        <f t="shared" si="5"/>
        <v>0</v>
      </c>
      <c r="K50" s="106">
        <f t="shared" si="5"/>
        <v>70</v>
      </c>
      <c r="L50" s="106">
        <f t="shared" si="5"/>
        <v>0</v>
      </c>
      <c r="M50" s="106">
        <f t="shared" si="5"/>
        <v>0</v>
      </c>
      <c r="N50" s="106">
        <f t="shared" si="5"/>
        <v>0</v>
      </c>
      <c r="O50" s="106">
        <f t="shared" si="5"/>
        <v>3.3333333333333335</v>
      </c>
      <c r="P50" s="106">
        <f t="shared" si="5"/>
        <v>0</v>
      </c>
      <c r="Q50" s="112"/>
      <c r="R50" s="112"/>
      <c r="S50" s="112"/>
      <c r="T50" s="112"/>
      <c r="U50" s="25"/>
      <c r="V50" s="25"/>
      <c r="W50" s="25"/>
      <c r="X50" s="25"/>
      <c r="Y50" s="25"/>
      <c r="Z50" s="25"/>
      <c r="AA50" s="25"/>
      <c r="AB50" s="25"/>
      <c r="AC50" s="25"/>
    </row>
    <row r="51" spans="6:31" ht="15.75" thickBot="1">
      <c r="F51" s="116" t="s">
        <v>142</v>
      </c>
      <c r="G51" s="107">
        <f t="shared" ref="G51:P51" si="6">100/$E$40*G46</f>
        <v>0</v>
      </c>
      <c r="H51" s="108">
        <f t="shared" si="6"/>
        <v>0</v>
      </c>
      <c r="I51" s="108">
        <f t="shared" si="6"/>
        <v>0</v>
      </c>
      <c r="J51" s="108">
        <f t="shared" si="6"/>
        <v>0</v>
      </c>
      <c r="K51" s="108">
        <f t="shared" si="6"/>
        <v>0</v>
      </c>
      <c r="L51" s="108">
        <f t="shared" si="6"/>
        <v>0</v>
      </c>
      <c r="M51" s="108">
        <f t="shared" si="6"/>
        <v>0</v>
      </c>
      <c r="N51" s="108">
        <f t="shared" si="6"/>
        <v>0</v>
      </c>
      <c r="O51" s="108">
        <f t="shared" si="6"/>
        <v>73.333333333333343</v>
      </c>
      <c r="P51" s="108">
        <f t="shared" si="6"/>
        <v>0</v>
      </c>
      <c r="Q51" s="112"/>
      <c r="R51" s="112"/>
      <c r="S51" s="112"/>
      <c r="T51" s="112"/>
      <c r="U51" s="25"/>
      <c r="V51" s="25"/>
      <c r="W51" s="25"/>
      <c r="X51" s="25"/>
      <c r="Y51" s="25"/>
      <c r="Z51" s="25"/>
      <c r="AA51" s="25"/>
      <c r="AB51" s="25"/>
      <c r="AC51" s="25"/>
    </row>
  </sheetData>
  <sortState ref="F5:F35">
    <sortCondition ref="F35"/>
  </sortState>
  <mergeCells count="20">
    <mergeCell ref="Q2:T3"/>
    <mergeCell ref="X40:Z40"/>
    <mergeCell ref="X41:X42"/>
    <mergeCell ref="Y41:Z41"/>
    <mergeCell ref="E2:E4"/>
    <mergeCell ref="F2:F4"/>
    <mergeCell ref="G2:P3"/>
    <mergeCell ref="A1:P1"/>
    <mergeCell ref="F47:P47"/>
    <mergeCell ref="A40:D40"/>
    <mergeCell ref="F40:P40"/>
    <mergeCell ref="F41:P41"/>
    <mergeCell ref="A41:A42"/>
    <mergeCell ref="B41:B42"/>
    <mergeCell ref="C41:C42"/>
    <mergeCell ref="D41:D42"/>
    <mergeCell ref="B2:B4"/>
    <mergeCell ref="A2:A4"/>
    <mergeCell ref="C2:C4"/>
    <mergeCell ref="D2:D4"/>
  </mergeCells>
  <dataValidations count="4">
    <dataValidation type="list" showInputMessage="1" showErrorMessage="1" sqref="G5:P39">
      <formula1>Оценка</formula1>
    </dataValidation>
    <dataValidation type="list" allowBlank="1" showInputMessage="1" showErrorMessage="1" sqref="C5:C34">
      <formula1>Литера</formula1>
    </dataValidation>
    <dataValidation type="list" allowBlank="1" showInputMessage="1" showErrorMessage="1" sqref="D5:D34">
      <formula1>УМК</formula1>
    </dataValidation>
    <dataValidation type="list" allowBlank="1" showInputMessage="1" showErrorMessage="1" sqref="A5:A34">
      <formula1>Мунобразование</formula1>
    </dataValidation>
  </dataValidations>
  <pageMargins left="0.7" right="0.7" top="0.75" bottom="0.75" header="0.3" footer="0.3"/>
  <pageSetup paperSize="9" scale="7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67"/>
  <sheetViews>
    <sheetView topLeftCell="A220" workbookViewId="0">
      <selection activeCell="F3" sqref="F3"/>
    </sheetView>
  </sheetViews>
  <sheetFormatPr defaultRowHeight="15"/>
  <cols>
    <col min="1" max="6" width="12.7109375" customWidth="1"/>
    <col min="7" max="7" width="25.85546875" customWidth="1"/>
    <col min="8" max="8" width="12.7109375" customWidth="1"/>
    <col min="9" max="9" width="12.7109375" hidden="1" customWidth="1"/>
    <col min="10" max="12" width="12.7109375" customWidth="1"/>
    <col min="13" max="13" width="9.140625" customWidth="1"/>
    <col min="14" max="14" width="8.85546875" customWidth="1"/>
    <col min="15" max="15" width="9.140625" customWidth="1"/>
  </cols>
  <sheetData>
    <row r="1" spans="1:13">
      <c r="A1" s="181" t="s">
        <v>136</v>
      </c>
      <c r="B1" s="182"/>
      <c r="C1" s="182"/>
      <c r="D1" s="182"/>
      <c r="E1" s="182"/>
      <c r="F1" s="182"/>
      <c r="G1" s="182"/>
      <c r="I1" t="s">
        <v>35</v>
      </c>
    </row>
    <row r="2" spans="1:13" ht="62.45" customHeight="1" thickBot="1">
      <c r="A2" s="39" t="s">
        <v>112</v>
      </c>
      <c r="B2" s="40" t="s">
        <v>116</v>
      </c>
      <c r="C2" s="39" t="s">
        <v>137</v>
      </c>
      <c r="D2" s="39" t="s">
        <v>114</v>
      </c>
      <c r="E2" s="39" t="s">
        <v>129</v>
      </c>
      <c r="F2" s="41" t="s">
        <v>130</v>
      </c>
      <c r="G2" s="41" t="s">
        <v>115</v>
      </c>
      <c r="H2" s="27"/>
      <c r="I2" s="27" t="s">
        <v>36</v>
      </c>
      <c r="J2" s="27"/>
    </row>
    <row r="3" spans="1:13" ht="59.25" customHeight="1" thickBot="1">
      <c r="A3" s="42" t="s">
        <v>48</v>
      </c>
      <c r="B3" s="43" t="s">
        <v>180</v>
      </c>
      <c r="C3" s="43" t="s">
        <v>164</v>
      </c>
      <c r="D3" s="43">
        <v>34</v>
      </c>
      <c r="E3" s="43">
        <v>30</v>
      </c>
      <c r="F3" s="43">
        <v>4</v>
      </c>
      <c r="G3" s="44" t="s">
        <v>211</v>
      </c>
      <c r="H3" s="25"/>
      <c r="I3" s="25"/>
      <c r="J3" s="25"/>
    </row>
    <row r="4" spans="1:13">
      <c r="A4" s="25"/>
      <c r="B4" s="25"/>
      <c r="C4" s="25"/>
      <c r="D4" s="25"/>
      <c r="E4" s="25"/>
      <c r="F4" s="25"/>
      <c r="G4" s="25"/>
      <c r="H4" s="25"/>
      <c r="I4" s="25" t="s">
        <v>70</v>
      </c>
      <c r="J4" s="25"/>
    </row>
    <row r="5" spans="1:13">
      <c r="A5" s="25"/>
      <c r="B5" s="25"/>
      <c r="C5" s="25"/>
      <c r="D5" s="26"/>
      <c r="E5" s="26"/>
      <c r="F5" s="24"/>
      <c r="G5" s="24"/>
      <c r="H5" s="24"/>
      <c r="I5" s="24" t="s">
        <v>90</v>
      </c>
      <c r="J5" s="24"/>
      <c r="L5" s="24"/>
      <c r="M5" s="24"/>
    </row>
    <row r="6" spans="1:13">
      <c r="A6" s="25"/>
      <c r="B6" s="25"/>
      <c r="C6" s="25"/>
      <c r="D6" s="25"/>
      <c r="E6" s="25"/>
      <c r="F6" s="24"/>
      <c r="G6" s="24"/>
      <c r="H6" s="24"/>
      <c r="I6" s="24" t="s">
        <v>72</v>
      </c>
      <c r="J6" s="24"/>
      <c r="L6" s="24"/>
      <c r="M6" s="24"/>
    </row>
    <row r="7" spans="1:13">
      <c r="D7" s="24"/>
      <c r="E7" s="24"/>
      <c r="I7" t="s">
        <v>37</v>
      </c>
    </row>
    <row r="8" spans="1:13">
      <c r="I8" t="s">
        <v>73</v>
      </c>
    </row>
    <row r="9" spans="1:13">
      <c r="I9" t="s">
        <v>74</v>
      </c>
    </row>
    <row r="10" spans="1:13">
      <c r="I10" t="s">
        <v>38</v>
      </c>
    </row>
    <row r="11" spans="1:13">
      <c r="I11" t="s">
        <v>39</v>
      </c>
    </row>
    <row r="12" spans="1:13">
      <c r="I12" t="s">
        <v>34</v>
      </c>
    </row>
    <row r="13" spans="1:13">
      <c r="I13" t="s">
        <v>98</v>
      </c>
    </row>
    <row r="14" spans="1:13">
      <c r="I14" t="s">
        <v>95</v>
      </c>
    </row>
    <row r="15" spans="1:13">
      <c r="I15" t="s">
        <v>75</v>
      </c>
    </row>
    <row r="16" spans="1:13">
      <c r="I16" t="s">
        <v>88</v>
      </c>
    </row>
    <row r="17" spans="9:9">
      <c r="I17" t="s">
        <v>41</v>
      </c>
    </row>
    <row r="18" spans="9:9">
      <c r="I18" t="s">
        <v>42</v>
      </c>
    </row>
    <row r="19" spans="9:9">
      <c r="I19" t="s">
        <v>43</v>
      </c>
    </row>
    <row r="20" spans="9:9">
      <c r="I20" t="s">
        <v>44</v>
      </c>
    </row>
    <row r="21" spans="9:9">
      <c r="I21" t="s">
        <v>92</v>
      </c>
    </row>
    <row r="22" spans="9:9">
      <c r="I22" t="s">
        <v>99</v>
      </c>
    </row>
    <row r="23" spans="9:9">
      <c r="I23" t="s">
        <v>45</v>
      </c>
    </row>
    <row r="24" spans="9:9">
      <c r="I24" t="s">
        <v>100</v>
      </c>
    </row>
    <row r="25" spans="9:9">
      <c r="I25" t="s">
        <v>77</v>
      </c>
    </row>
    <row r="26" spans="9:9">
      <c r="I26" t="s">
        <v>78</v>
      </c>
    </row>
    <row r="27" spans="9:9">
      <c r="I27" t="s">
        <v>126</v>
      </c>
    </row>
    <row r="28" spans="9:9">
      <c r="I28" t="s">
        <v>79</v>
      </c>
    </row>
    <row r="29" spans="9:9">
      <c r="I29" t="s">
        <v>80</v>
      </c>
    </row>
    <row r="30" spans="9:9">
      <c r="I30" t="s">
        <v>81</v>
      </c>
    </row>
    <row r="31" spans="9:9">
      <c r="I31" t="s">
        <v>46</v>
      </c>
    </row>
    <row r="32" spans="9:9">
      <c r="I32" t="s">
        <v>94</v>
      </c>
    </row>
    <row r="33" spans="9:9">
      <c r="I33" t="s">
        <v>101</v>
      </c>
    </row>
    <row r="34" spans="9:9">
      <c r="I34" t="s">
        <v>47</v>
      </c>
    </row>
    <row r="35" spans="9:9">
      <c r="I35" t="s">
        <v>71</v>
      </c>
    </row>
    <row r="36" spans="9:9">
      <c r="I36" t="s">
        <v>48</v>
      </c>
    </row>
    <row r="37" spans="9:9">
      <c r="I37" t="s">
        <v>49</v>
      </c>
    </row>
    <row r="38" spans="9:9">
      <c r="I38" t="s">
        <v>50</v>
      </c>
    </row>
    <row r="39" spans="9:9">
      <c r="I39" t="s">
        <v>118</v>
      </c>
    </row>
    <row r="40" spans="9:9">
      <c r="I40" t="s">
        <v>51</v>
      </c>
    </row>
    <row r="41" spans="9:9">
      <c r="I41" t="s">
        <v>52</v>
      </c>
    </row>
    <row r="42" spans="9:9">
      <c r="I42" t="s">
        <v>63</v>
      </c>
    </row>
    <row r="43" spans="9:9">
      <c r="I43" t="s">
        <v>119</v>
      </c>
    </row>
    <row r="44" spans="9:9">
      <c r="I44" t="s">
        <v>54</v>
      </c>
    </row>
    <row r="45" spans="9:9">
      <c r="I45" t="s">
        <v>83</v>
      </c>
    </row>
    <row r="46" spans="9:9">
      <c r="I46" t="s">
        <v>56</v>
      </c>
    </row>
    <row r="47" spans="9:9">
      <c r="I47" t="s">
        <v>84</v>
      </c>
    </row>
    <row r="48" spans="9:9">
      <c r="I48" t="s">
        <v>57</v>
      </c>
    </row>
    <row r="49" spans="9:9">
      <c r="I49" t="s">
        <v>58</v>
      </c>
    </row>
    <row r="50" spans="9:9">
      <c r="I50" t="s">
        <v>102</v>
      </c>
    </row>
    <row r="51" spans="9:9">
      <c r="I51" t="s">
        <v>59</v>
      </c>
    </row>
    <row r="52" spans="9:9">
      <c r="I52" t="s">
        <v>120</v>
      </c>
    </row>
    <row r="53" spans="9:9">
      <c r="I53" t="s">
        <v>93</v>
      </c>
    </row>
    <row r="54" spans="9:9">
      <c r="I54" t="s">
        <v>91</v>
      </c>
    </row>
    <row r="55" spans="9:9">
      <c r="I55" t="s">
        <v>61</v>
      </c>
    </row>
    <row r="56" spans="9:9">
      <c r="I56" t="s">
        <v>96</v>
      </c>
    </row>
    <row r="57" spans="9:9">
      <c r="I57" t="s">
        <v>62</v>
      </c>
    </row>
    <row r="58" spans="9:9">
      <c r="I58" t="s">
        <v>97</v>
      </c>
    </row>
    <row r="59" spans="9:9">
      <c r="I59" t="s">
        <v>64</v>
      </c>
    </row>
    <row r="60" spans="9:9">
      <c r="I60" t="s">
        <v>65</v>
      </c>
    </row>
    <row r="61" spans="9:9">
      <c r="I61" t="s">
        <v>86</v>
      </c>
    </row>
    <row r="62" spans="9:9">
      <c r="I62" t="s">
        <v>85</v>
      </c>
    </row>
    <row r="63" spans="9:9">
      <c r="I63" t="s">
        <v>69</v>
      </c>
    </row>
    <row r="64" spans="9:9">
      <c r="I64" t="s">
        <v>89</v>
      </c>
    </row>
    <row r="65" spans="9:9">
      <c r="I65" t="s">
        <v>66</v>
      </c>
    </row>
    <row r="66" spans="9:9">
      <c r="I66" t="s">
        <v>67</v>
      </c>
    </row>
    <row r="67" spans="9:9">
      <c r="I67" t="s">
        <v>68</v>
      </c>
    </row>
  </sheetData>
  <mergeCells count="1">
    <mergeCell ref="A1:G1"/>
  </mergeCells>
  <dataValidations count="2">
    <dataValidation type="list" allowBlank="1" showInputMessage="1" showErrorMessage="1" sqref="A5:A6">
      <formula1>$G$3:$G$37</formula1>
    </dataValidation>
    <dataValidation type="list" allowBlank="1" showInputMessage="1" showErrorMessage="1" sqref="A3:A4">
      <formula1>$I$1:$I$70</formula1>
    </dataValidation>
  </dataValidations>
  <pageMargins left="0.7" right="0.7" top="0.75" bottom="0.75" header="0.3" footer="0.3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3:M119"/>
  <sheetViews>
    <sheetView view="pageBreakPreview" topLeftCell="A16" zoomScaleSheetLayoutView="100" workbookViewId="0">
      <selection activeCell="G39" sqref="G39"/>
    </sheetView>
  </sheetViews>
  <sheetFormatPr defaultRowHeight="15"/>
  <cols>
    <col min="2" max="2" width="11.85546875" customWidth="1"/>
    <col min="4" max="4" width="7.85546875" customWidth="1"/>
    <col min="5" max="5" width="19.140625" customWidth="1"/>
    <col min="6" max="6" width="30.42578125" customWidth="1"/>
    <col min="7" max="7" width="20.140625" customWidth="1"/>
    <col min="9" max="9" width="17.42578125" customWidth="1"/>
    <col min="11" max="11" width="10" customWidth="1"/>
  </cols>
  <sheetData>
    <row r="3" spans="4:13" ht="15.75" thickBot="1"/>
    <row r="4" spans="4:13">
      <c r="D4" s="183" t="s">
        <v>145</v>
      </c>
      <c r="E4" s="184"/>
      <c r="F4" s="185"/>
    </row>
    <row r="5" spans="4:13" ht="45" customHeight="1">
      <c r="D5" s="186" t="s">
        <v>144</v>
      </c>
      <c r="E5" s="188" t="s">
        <v>155</v>
      </c>
      <c r="F5" s="62" t="s">
        <v>151</v>
      </c>
      <c r="I5" s="169"/>
      <c r="J5" s="146"/>
      <c r="K5" s="146"/>
      <c r="L5" s="24"/>
      <c r="M5" s="24"/>
    </row>
    <row r="6" spans="4:13" ht="15" customHeight="1" thickBot="1">
      <c r="D6" s="187"/>
      <c r="E6" s="189"/>
      <c r="F6" s="63" t="s">
        <v>152</v>
      </c>
      <c r="I6" s="170"/>
      <c r="J6" s="146"/>
      <c r="K6" s="146"/>
      <c r="L6" s="24"/>
      <c r="M6" s="24"/>
    </row>
    <row r="7" spans="4:13">
      <c r="D7" s="51">
        <v>1</v>
      </c>
      <c r="E7" s="51" t="s">
        <v>146</v>
      </c>
      <c r="F7" s="57"/>
      <c r="G7" s="56" t="s">
        <v>148</v>
      </c>
      <c r="I7" s="170"/>
      <c r="J7" s="53"/>
      <c r="K7" s="53"/>
      <c r="L7" s="24"/>
      <c r="M7" s="24"/>
    </row>
    <row r="8" spans="4:13">
      <c r="D8" s="28">
        <v>2</v>
      </c>
      <c r="E8" s="28" t="s">
        <v>147</v>
      </c>
      <c r="F8" s="58">
        <v>0</v>
      </c>
      <c r="I8" s="53"/>
      <c r="J8" s="53"/>
      <c r="K8" s="53"/>
      <c r="L8" s="24"/>
      <c r="M8" s="24"/>
    </row>
    <row r="9" spans="4:13">
      <c r="D9" s="28">
        <v>3</v>
      </c>
      <c r="E9" s="28" t="s">
        <v>150</v>
      </c>
      <c r="F9" s="58">
        <v>3</v>
      </c>
      <c r="I9" s="53"/>
      <c r="J9" s="53"/>
      <c r="K9" s="53"/>
      <c r="L9" s="24"/>
      <c r="M9" s="24"/>
    </row>
    <row r="10" spans="4:13">
      <c r="D10" s="28">
        <v>4</v>
      </c>
      <c r="E10" s="28" t="s">
        <v>150</v>
      </c>
      <c r="F10" s="58">
        <v>4</v>
      </c>
      <c r="I10" s="53"/>
      <c r="J10" s="53"/>
      <c r="K10" s="53"/>
      <c r="L10" s="24"/>
      <c r="M10" s="24"/>
    </row>
    <row r="11" spans="4:13">
      <c r="D11" s="28">
        <v>5</v>
      </c>
      <c r="E11" s="28" t="s">
        <v>150</v>
      </c>
      <c r="F11" s="59">
        <v>5</v>
      </c>
      <c r="I11" s="53"/>
      <c r="J11" s="53"/>
      <c r="K11" s="53"/>
      <c r="L11" s="24"/>
      <c r="M11" s="24"/>
    </row>
    <row r="12" spans="4:13">
      <c r="D12" s="28">
        <v>6</v>
      </c>
      <c r="E12" s="28" t="s">
        <v>150</v>
      </c>
      <c r="F12" s="59"/>
    </row>
    <row r="13" spans="4:13">
      <c r="D13" s="28">
        <v>7</v>
      </c>
      <c r="E13" s="28" t="s">
        <v>150</v>
      </c>
      <c r="F13" s="59"/>
    </row>
    <row r="14" spans="4:13">
      <c r="D14" s="28">
        <v>8</v>
      </c>
      <c r="E14" s="28" t="s">
        <v>150</v>
      </c>
      <c r="F14" s="59"/>
    </row>
    <row r="15" spans="4:13">
      <c r="D15" s="28">
        <v>9</v>
      </c>
      <c r="E15" s="28" t="s">
        <v>150</v>
      </c>
      <c r="F15" s="59"/>
    </row>
    <row r="16" spans="4:13">
      <c r="D16" s="28">
        <v>10</v>
      </c>
      <c r="E16" s="28" t="s">
        <v>150</v>
      </c>
      <c r="F16" s="59"/>
    </row>
    <row r="17" spans="2:13">
      <c r="D17" s="52">
        <v>11</v>
      </c>
      <c r="E17" s="28" t="s">
        <v>150</v>
      </c>
      <c r="F17" s="59"/>
    </row>
    <row r="18" spans="2:13">
      <c r="D18" s="28">
        <v>12</v>
      </c>
      <c r="E18" s="28" t="s">
        <v>149</v>
      </c>
      <c r="F18" s="55"/>
    </row>
    <row r="20" spans="2:13">
      <c r="I20" s="24"/>
    </row>
    <row r="21" spans="2:13">
      <c r="B21" s="71"/>
      <c r="E21" s="53"/>
      <c r="F21" s="78"/>
      <c r="I21" s="24"/>
    </row>
    <row r="22" spans="2:13">
      <c r="B22" s="81" t="s">
        <v>153</v>
      </c>
      <c r="C22" s="56"/>
      <c r="D22" s="24"/>
      <c r="E22" s="53"/>
      <c r="F22" s="72"/>
      <c r="H22" s="24"/>
      <c r="I22" s="24"/>
      <c r="J22" s="24"/>
      <c r="K22" s="24"/>
      <c r="L22" s="24"/>
      <c r="M22" s="24"/>
    </row>
    <row r="23" spans="2:13">
      <c r="B23" s="81"/>
      <c r="C23" s="56" t="s">
        <v>148</v>
      </c>
      <c r="D23" s="24"/>
      <c r="E23" s="53"/>
      <c r="F23" s="73"/>
      <c r="H23" s="24"/>
      <c r="I23" s="24"/>
      <c r="J23" s="24"/>
      <c r="K23" s="24"/>
      <c r="L23" s="24"/>
      <c r="M23" s="24"/>
    </row>
    <row r="24" spans="2:13">
      <c r="B24" s="76" t="s">
        <v>162</v>
      </c>
      <c r="C24" s="69"/>
      <c r="D24" s="24"/>
      <c r="E24" s="72"/>
      <c r="F24" s="72"/>
      <c r="H24" s="24"/>
      <c r="I24" s="24"/>
      <c r="J24" s="24"/>
      <c r="K24" s="24"/>
      <c r="L24" s="24"/>
      <c r="M24" s="24"/>
    </row>
    <row r="25" spans="2:13">
      <c r="B25" s="77" t="s">
        <v>163</v>
      </c>
      <c r="C25" s="70"/>
      <c r="D25" s="24"/>
      <c r="E25" s="73"/>
      <c r="F25" s="73"/>
      <c r="H25" s="24"/>
      <c r="I25" s="24"/>
      <c r="J25" s="24"/>
      <c r="K25" s="24"/>
      <c r="L25" s="24"/>
      <c r="M25" s="24"/>
    </row>
    <row r="26" spans="2:13">
      <c r="B26" s="76" t="s">
        <v>164</v>
      </c>
      <c r="C26" s="69"/>
      <c r="D26" s="24"/>
      <c r="E26" s="72"/>
      <c r="F26" s="72"/>
      <c r="H26" s="24"/>
      <c r="I26" s="24"/>
      <c r="J26" s="24"/>
      <c r="K26" s="24"/>
      <c r="L26" s="24"/>
      <c r="M26" s="24"/>
    </row>
    <row r="27" spans="2:13">
      <c r="B27" s="77" t="s">
        <v>165</v>
      </c>
      <c r="C27" s="70"/>
      <c r="D27" s="24"/>
      <c r="E27" s="73"/>
      <c r="F27" s="73"/>
      <c r="G27" t="s">
        <v>157</v>
      </c>
      <c r="H27" s="24"/>
      <c r="I27" s="24"/>
      <c r="J27" s="24"/>
      <c r="K27" s="24"/>
      <c r="L27" s="24"/>
      <c r="M27" s="24"/>
    </row>
    <row r="28" spans="2:13">
      <c r="B28" s="76" t="s">
        <v>166</v>
      </c>
      <c r="C28" s="69"/>
      <c r="D28" s="24"/>
      <c r="E28" s="72"/>
      <c r="F28" s="72"/>
      <c r="H28" s="24"/>
      <c r="I28" s="24"/>
      <c r="J28" s="24"/>
      <c r="K28" s="24"/>
      <c r="L28" s="24"/>
      <c r="M28" s="24"/>
    </row>
    <row r="29" spans="2:13">
      <c r="B29" s="77" t="s">
        <v>167</v>
      </c>
      <c r="C29" s="70"/>
      <c r="D29" s="24"/>
      <c r="E29" s="73"/>
      <c r="F29" s="73"/>
      <c r="H29" s="24"/>
      <c r="I29" s="24"/>
      <c r="J29" s="24"/>
      <c r="K29" s="24"/>
      <c r="L29" s="24"/>
      <c r="M29" s="24"/>
    </row>
    <row r="30" spans="2:13">
      <c r="B30" s="76" t="s">
        <v>168</v>
      </c>
      <c r="C30" s="69"/>
      <c r="D30" s="24"/>
      <c r="E30" s="72"/>
      <c r="F30" s="72"/>
      <c r="H30" s="24"/>
      <c r="I30" s="24"/>
      <c r="J30" s="24"/>
      <c r="K30" s="24"/>
      <c r="L30" s="24"/>
      <c r="M30" s="24"/>
    </row>
    <row r="31" spans="2:13">
      <c r="B31" s="77" t="s">
        <v>169</v>
      </c>
      <c r="C31" s="70"/>
      <c r="D31" s="24"/>
      <c r="E31" s="73"/>
      <c r="F31" s="73"/>
      <c r="H31" s="24"/>
      <c r="I31" s="24"/>
      <c r="J31" s="24"/>
      <c r="K31" s="24"/>
      <c r="L31" s="24"/>
      <c r="M31" s="24"/>
    </row>
    <row r="32" spans="2:13">
      <c r="B32" s="76" t="s">
        <v>170</v>
      </c>
      <c r="C32" s="69"/>
      <c r="D32" s="24"/>
      <c r="E32" s="72"/>
      <c r="F32" s="72"/>
      <c r="H32" s="24"/>
      <c r="I32" s="24"/>
      <c r="J32" s="24"/>
      <c r="K32" s="24"/>
      <c r="L32" s="24"/>
      <c r="M32" s="24"/>
    </row>
    <row r="33" spans="2:13">
      <c r="B33" s="77" t="s">
        <v>171</v>
      </c>
      <c r="C33" s="70"/>
      <c r="E33" s="73"/>
      <c r="F33" s="73"/>
      <c r="H33" s="24"/>
      <c r="I33" s="24"/>
      <c r="J33" s="24"/>
      <c r="K33" s="24"/>
      <c r="L33" s="24"/>
      <c r="M33" s="24"/>
    </row>
    <row r="34" spans="2:13">
      <c r="B34" s="76" t="s">
        <v>172</v>
      </c>
      <c r="C34" s="69"/>
      <c r="E34" s="72"/>
      <c r="I34" s="24"/>
    </row>
    <row r="35" spans="2:13">
      <c r="B35" s="79" t="s">
        <v>173</v>
      </c>
      <c r="C35" s="70"/>
      <c r="E35" s="73"/>
      <c r="I35" s="24"/>
    </row>
    <row r="36" spans="2:13">
      <c r="B36" s="80"/>
      <c r="I36" s="24"/>
    </row>
    <row r="37" spans="2:13">
      <c r="E37" s="60" t="s">
        <v>154</v>
      </c>
      <c r="F37" s="28" t="s">
        <v>125</v>
      </c>
      <c r="I37" s="24"/>
    </row>
    <row r="38" spans="2:13">
      <c r="E38" s="61"/>
      <c r="F38" s="8"/>
      <c r="I38" s="24"/>
    </row>
    <row r="39" spans="2:13">
      <c r="E39" s="61">
        <v>1</v>
      </c>
      <c r="F39" s="8" t="s">
        <v>103</v>
      </c>
      <c r="I39" s="24"/>
    </row>
    <row r="40" spans="2:13">
      <c r="E40" s="61">
        <v>2</v>
      </c>
      <c r="F40" s="8" t="s">
        <v>104</v>
      </c>
      <c r="I40" s="24"/>
    </row>
    <row r="41" spans="2:13" ht="30">
      <c r="E41" s="61">
        <v>3</v>
      </c>
      <c r="F41" s="64" t="s">
        <v>156</v>
      </c>
      <c r="I41" s="24"/>
    </row>
    <row r="42" spans="2:13">
      <c r="E42" s="61">
        <v>4</v>
      </c>
      <c r="F42" s="8" t="s">
        <v>110</v>
      </c>
      <c r="I42" s="24"/>
    </row>
    <row r="43" spans="2:13">
      <c r="E43" s="61">
        <v>5</v>
      </c>
      <c r="F43" s="8" t="s">
        <v>123</v>
      </c>
      <c r="I43" s="24"/>
    </row>
    <row r="44" spans="2:13">
      <c r="E44" s="61">
        <v>6</v>
      </c>
      <c r="F44" s="8" t="s">
        <v>106</v>
      </c>
      <c r="I44" s="24"/>
    </row>
    <row r="45" spans="2:13">
      <c r="E45" s="61">
        <v>7</v>
      </c>
      <c r="F45" s="8" t="s">
        <v>108</v>
      </c>
      <c r="I45" s="24"/>
    </row>
    <row r="46" spans="2:13">
      <c r="E46" s="61">
        <v>8</v>
      </c>
      <c r="F46" s="8" t="s">
        <v>107</v>
      </c>
      <c r="I46" s="24"/>
    </row>
    <row r="47" spans="2:13">
      <c r="E47" s="61">
        <v>9</v>
      </c>
      <c r="F47" s="8" t="s">
        <v>109</v>
      </c>
      <c r="I47" s="24"/>
    </row>
    <row r="48" spans="2:13">
      <c r="E48" s="54">
        <v>10</v>
      </c>
      <c r="F48" s="8" t="s">
        <v>121</v>
      </c>
      <c r="I48" s="24"/>
    </row>
    <row r="49" spans="5:9">
      <c r="E49" s="54">
        <v>11</v>
      </c>
      <c r="F49" s="8" t="s">
        <v>33</v>
      </c>
      <c r="I49" s="24"/>
    </row>
    <row r="50" spans="5:9">
      <c r="I50" s="24"/>
    </row>
    <row r="51" spans="5:9">
      <c r="F51" s="65" t="s">
        <v>112</v>
      </c>
      <c r="I51" s="24"/>
    </row>
    <row r="52" spans="5:9">
      <c r="F52" s="66"/>
      <c r="I52" s="24"/>
    </row>
    <row r="53" spans="5:9">
      <c r="F53" s="66" t="s">
        <v>35</v>
      </c>
      <c r="I53" s="24"/>
    </row>
    <row r="54" spans="5:9">
      <c r="F54" s="66" t="s">
        <v>36</v>
      </c>
      <c r="I54" s="24"/>
    </row>
    <row r="55" spans="5:9">
      <c r="F55" s="66" t="s">
        <v>117</v>
      </c>
      <c r="I55" s="24"/>
    </row>
    <row r="56" spans="5:9">
      <c r="F56" s="66" t="s">
        <v>70</v>
      </c>
      <c r="I56" s="24"/>
    </row>
    <row r="57" spans="5:9">
      <c r="F57" s="66" t="s">
        <v>90</v>
      </c>
      <c r="I57" s="24"/>
    </row>
    <row r="58" spans="5:9">
      <c r="F58" s="66" t="s">
        <v>72</v>
      </c>
      <c r="I58" s="24"/>
    </row>
    <row r="59" spans="5:9">
      <c r="F59" s="66" t="s">
        <v>37</v>
      </c>
      <c r="I59" s="24"/>
    </row>
    <row r="60" spans="5:9">
      <c r="F60" s="66" t="s">
        <v>73</v>
      </c>
      <c r="I60" s="24"/>
    </row>
    <row r="61" spans="5:9">
      <c r="F61" s="66" t="s">
        <v>74</v>
      </c>
      <c r="I61" s="24"/>
    </row>
    <row r="62" spans="5:9">
      <c r="F62" s="66" t="s">
        <v>38</v>
      </c>
      <c r="I62" s="24"/>
    </row>
    <row r="63" spans="5:9">
      <c r="F63" s="66" t="s">
        <v>39</v>
      </c>
      <c r="I63" s="24"/>
    </row>
    <row r="64" spans="5:9">
      <c r="F64" s="66" t="s">
        <v>34</v>
      </c>
      <c r="I64" s="24"/>
    </row>
    <row r="65" spans="6:9">
      <c r="F65" s="66" t="s">
        <v>98</v>
      </c>
      <c r="I65" s="24"/>
    </row>
    <row r="66" spans="6:9">
      <c r="F66" s="66" t="s">
        <v>95</v>
      </c>
      <c r="I66" s="24"/>
    </row>
    <row r="67" spans="6:9">
      <c r="F67" s="66" t="s">
        <v>75</v>
      </c>
      <c r="I67" s="24"/>
    </row>
    <row r="68" spans="6:9">
      <c r="F68" s="66" t="s">
        <v>88</v>
      </c>
      <c r="I68" s="24"/>
    </row>
    <row r="69" spans="6:9">
      <c r="F69" s="66" t="s">
        <v>41</v>
      </c>
      <c r="I69" s="24"/>
    </row>
    <row r="70" spans="6:9">
      <c r="F70" s="66" t="s">
        <v>42</v>
      </c>
      <c r="I70" s="24"/>
    </row>
    <row r="71" spans="6:9">
      <c r="F71" s="66" t="s">
        <v>43</v>
      </c>
      <c r="I71" s="24"/>
    </row>
    <row r="72" spans="6:9">
      <c r="F72" s="66" t="s">
        <v>44</v>
      </c>
      <c r="I72" s="24"/>
    </row>
    <row r="73" spans="6:9">
      <c r="F73" s="66" t="s">
        <v>92</v>
      </c>
      <c r="I73" s="24"/>
    </row>
    <row r="74" spans="6:9">
      <c r="F74" s="66" t="s">
        <v>99</v>
      </c>
      <c r="I74" s="24"/>
    </row>
    <row r="75" spans="6:9">
      <c r="F75" s="66" t="s">
        <v>45</v>
      </c>
      <c r="I75" s="24"/>
    </row>
    <row r="76" spans="6:9">
      <c r="F76" s="66" t="s">
        <v>100</v>
      </c>
      <c r="I76" s="24"/>
    </row>
    <row r="77" spans="6:9">
      <c r="F77" s="66" t="s">
        <v>77</v>
      </c>
      <c r="I77" s="24"/>
    </row>
    <row r="78" spans="6:9">
      <c r="F78" s="66" t="s">
        <v>78</v>
      </c>
      <c r="I78" s="24"/>
    </row>
    <row r="79" spans="6:9">
      <c r="F79" s="66" t="s">
        <v>126</v>
      </c>
      <c r="I79" s="24"/>
    </row>
    <row r="80" spans="6:9">
      <c r="F80" s="66" t="s">
        <v>79</v>
      </c>
      <c r="I80" s="24"/>
    </row>
    <row r="81" spans="6:9">
      <c r="F81" s="66" t="s">
        <v>80</v>
      </c>
      <c r="I81" s="24"/>
    </row>
    <row r="82" spans="6:9">
      <c r="F82" s="66" t="s">
        <v>81</v>
      </c>
      <c r="I82" s="24"/>
    </row>
    <row r="83" spans="6:9">
      <c r="F83" s="66" t="s">
        <v>46</v>
      </c>
      <c r="I83" s="24"/>
    </row>
    <row r="84" spans="6:9">
      <c r="F84" s="66" t="s">
        <v>94</v>
      </c>
      <c r="I84" s="24"/>
    </row>
    <row r="85" spans="6:9">
      <c r="F85" s="66" t="s">
        <v>101</v>
      </c>
      <c r="I85" s="24"/>
    </row>
    <row r="86" spans="6:9">
      <c r="F86" s="66" t="s">
        <v>47</v>
      </c>
      <c r="I86" s="24"/>
    </row>
    <row r="87" spans="6:9">
      <c r="F87" s="66" t="s">
        <v>71</v>
      </c>
      <c r="I87" s="24"/>
    </row>
    <row r="88" spans="6:9">
      <c r="F88" s="66" t="s">
        <v>48</v>
      </c>
      <c r="I88" s="24"/>
    </row>
    <row r="89" spans="6:9">
      <c r="F89" s="66" t="s">
        <v>49</v>
      </c>
      <c r="I89" s="24"/>
    </row>
    <row r="90" spans="6:9">
      <c r="F90" s="66" t="s">
        <v>50</v>
      </c>
      <c r="I90" s="24"/>
    </row>
    <row r="91" spans="6:9">
      <c r="F91" s="66" t="s">
        <v>118</v>
      </c>
      <c r="I91" s="24"/>
    </row>
    <row r="92" spans="6:9">
      <c r="F92" s="66" t="s">
        <v>51</v>
      </c>
      <c r="I92" s="24"/>
    </row>
    <row r="93" spans="6:9">
      <c r="F93" s="66" t="s">
        <v>52</v>
      </c>
      <c r="I93" s="24"/>
    </row>
    <row r="94" spans="6:9">
      <c r="F94" s="66" t="s">
        <v>63</v>
      </c>
      <c r="I94" s="24"/>
    </row>
    <row r="95" spans="6:9">
      <c r="F95" s="66" t="s">
        <v>119</v>
      </c>
      <c r="I95" s="24"/>
    </row>
    <row r="96" spans="6:9">
      <c r="F96" s="66" t="s">
        <v>54</v>
      </c>
      <c r="I96" s="24"/>
    </row>
    <row r="97" spans="6:9">
      <c r="F97" s="66" t="s">
        <v>83</v>
      </c>
      <c r="I97" s="24"/>
    </row>
    <row r="98" spans="6:9">
      <c r="F98" s="66" t="s">
        <v>56</v>
      </c>
      <c r="I98" s="24"/>
    </row>
    <row r="99" spans="6:9">
      <c r="F99" s="66" t="s">
        <v>84</v>
      </c>
      <c r="I99" s="24"/>
    </row>
    <row r="100" spans="6:9">
      <c r="F100" s="66" t="s">
        <v>57</v>
      </c>
      <c r="I100" s="24"/>
    </row>
    <row r="101" spans="6:9">
      <c r="F101" s="66" t="s">
        <v>58</v>
      </c>
      <c r="I101" s="24"/>
    </row>
    <row r="102" spans="6:9">
      <c r="F102" s="66" t="s">
        <v>102</v>
      </c>
      <c r="I102" s="24"/>
    </row>
    <row r="103" spans="6:9">
      <c r="F103" s="66" t="s">
        <v>59</v>
      </c>
      <c r="I103" s="24"/>
    </row>
    <row r="104" spans="6:9">
      <c r="F104" s="66" t="s">
        <v>120</v>
      </c>
      <c r="I104" s="24"/>
    </row>
    <row r="105" spans="6:9">
      <c r="F105" s="66" t="s">
        <v>93</v>
      </c>
      <c r="I105" s="24"/>
    </row>
    <row r="106" spans="6:9">
      <c r="F106" s="66" t="s">
        <v>91</v>
      </c>
      <c r="I106" s="24"/>
    </row>
    <row r="107" spans="6:9">
      <c r="F107" s="66" t="s">
        <v>61</v>
      </c>
      <c r="I107" s="24"/>
    </row>
    <row r="108" spans="6:9">
      <c r="F108" s="66" t="s">
        <v>96</v>
      </c>
      <c r="I108" s="24"/>
    </row>
    <row r="109" spans="6:9">
      <c r="F109" s="66" t="s">
        <v>62</v>
      </c>
      <c r="I109" s="24"/>
    </row>
    <row r="110" spans="6:9">
      <c r="F110" s="66" t="s">
        <v>97</v>
      </c>
      <c r="I110" s="24"/>
    </row>
    <row r="111" spans="6:9">
      <c r="F111" s="66" t="s">
        <v>64</v>
      </c>
      <c r="I111" s="24"/>
    </row>
    <row r="112" spans="6:9">
      <c r="F112" s="66" t="s">
        <v>65</v>
      </c>
      <c r="I112" s="24"/>
    </row>
    <row r="113" spans="6:9">
      <c r="F113" s="66" t="s">
        <v>86</v>
      </c>
      <c r="I113" s="24"/>
    </row>
    <row r="114" spans="6:9">
      <c r="F114" s="66" t="s">
        <v>85</v>
      </c>
      <c r="I114" s="24"/>
    </row>
    <row r="115" spans="6:9">
      <c r="F115" s="66" t="s">
        <v>69</v>
      </c>
      <c r="I115" s="24"/>
    </row>
    <row r="116" spans="6:9">
      <c r="F116" s="66" t="s">
        <v>89</v>
      </c>
      <c r="I116" s="24"/>
    </row>
    <row r="117" spans="6:9">
      <c r="F117" s="66" t="s">
        <v>66</v>
      </c>
      <c r="I117" s="24"/>
    </row>
    <row r="118" spans="6:9">
      <c r="F118" s="66" t="s">
        <v>67</v>
      </c>
      <c r="I118" s="24"/>
    </row>
    <row r="119" spans="6:9">
      <c r="F119" s="67" t="s">
        <v>68</v>
      </c>
    </row>
  </sheetData>
  <mergeCells count="6">
    <mergeCell ref="D4:F4"/>
    <mergeCell ref="D5:D6"/>
    <mergeCell ref="E5:E6"/>
    <mergeCell ref="I5:K5"/>
    <mergeCell ref="J6:K6"/>
    <mergeCell ref="I6:I7"/>
  </mergeCells>
  <pageMargins left="0.7" right="0.7" top="0.75" bottom="0.75" header="0.3" footer="0.3"/>
  <pageSetup paperSize="9" orientation="portrait" horizontalDpi="4294967293" verticalDpi="4294967293" r:id="rId1"/>
  <tableParts count="4">
    <tablePart r:id="rId2"/>
    <tablePart r:id="rId3"/>
    <tablePart r:id="rId4"/>
    <tablePart r:id="rId5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D69"/>
  <sheetViews>
    <sheetView workbookViewId="0">
      <selection activeCell="L22" sqref="L22"/>
    </sheetView>
  </sheetViews>
  <sheetFormatPr defaultRowHeight="15"/>
  <cols>
    <col min="1" max="1" width="20.7109375" customWidth="1"/>
    <col min="2" max="2" width="18.42578125" customWidth="1"/>
  </cols>
  <sheetData>
    <row r="1" spans="1:4">
      <c r="A1" t="s">
        <v>35</v>
      </c>
      <c r="B1" t="s">
        <v>33</v>
      </c>
      <c r="C1">
        <v>0</v>
      </c>
      <c r="D1">
        <v>0</v>
      </c>
    </row>
    <row r="2" spans="1:4">
      <c r="A2" t="s">
        <v>36</v>
      </c>
      <c r="B2" t="s">
        <v>109</v>
      </c>
      <c r="C2">
        <v>1</v>
      </c>
      <c r="D2">
        <v>1</v>
      </c>
    </row>
    <row r="3" spans="1:4">
      <c r="A3" t="s">
        <v>70</v>
      </c>
      <c r="B3" t="s">
        <v>103</v>
      </c>
      <c r="D3">
        <v>2</v>
      </c>
    </row>
    <row r="4" spans="1:4">
      <c r="A4" t="s">
        <v>90</v>
      </c>
      <c r="B4" t="s">
        <v>104</v>
      </c>
    </row>
    <row r="5" spans="1:4">
      <c r="A5" t="s">
        <v>72</v>
      </c>
      <c r="B5" t="s">
        <v>105</v>
      </c>
    </row>
    <row r="6" spans="1:4">
      <c r="A6" t="s">
        <v>37</v>
      </c>
      <c r="B6" t="s">
        <v>110</v>
      </c>
    </row>
    <row r="7" spans="1:4">
      <c r="A7" t="s">
        <v>73</v>
      </c>
      <c r="B7" t="s">
        <v>106</v>
      </c>
    </row>
    <row r="8" spans="1:4">
      <c r="A8" t="s">
        <v>74</v>
      </c>
      <c r="B8" t="s">
        <v>107</v>
      </c>
    </row>
    <row r="9" spans="1:4">
      <c r="A9" t="s">
        <v>38</v>
      </c>
      <c r="B9" t="s">
        <v>108</v>
      </c>
    </row>
    <row r="10" spans="1:4">
      <c r="A10" t="s">
        <v>39</v>
      </c>
      <c r="B10" t="s">
        <v>111</v>
      </c>
    </row>
    <row r="11" spans="1:4">
      <c r="A11" t="s">
        <v>34</v>
      </c>
    </row>
    <row r="12" spans="1:4">
      <c r="A12" t="s">
        <v>40</v>
      </c>
    </row>
    <row r="13" spans="1:4">
      <c r="A13" t="s">
        <v>98</v>
      </c>
    </row>
    <row r="14" spans="1:4">
      <c r="A14" t="s">
        <v>95</v>
      </c>
    </row>
    <row r="15" spans="1:4">
      <c r="A15" t="s">
        <v>75</v>
      </c>
    </row>
    <row r="16" spans="1:4">
      <c r="A16" t="s">
        <v>88</v>
      </c>
    </row>
    <row r="17" spans="1:1">
      <c r="A17" t="s">
        <v>41</v>
      </c>
    </row>
    <row r="18" spans="1:1">
      <c r="A18" t="s">
        <v>42</v>
      </c>
    </row>
    <row r="19" spans="1:1">
      <c r="A19" t="s">
        <v>43</v>
      </c>
    </row>
    <row r="20" spans="1:1">
      <c r="A20" t="s">
        <v>76</v>
      </c>
    </row>
    <row r="21" spans="1:1">
      <c r="A21" t="s">
        <v>44</v>
      </c>
    </row>
    <row r="22" spans="1:1">
      <c r="A22" t="s">
        <v>92</v>
      </c>
    </row>
    <row r="23" spans="1:1">
      <c r="A23" t="s">
        <v>99</v>
      </c>
    </row>
    <row r="24" spans="1:1">
      <c r="A24" t="s">
        <v>45</v>
      </c>
    </row>
    <row r="25" spans="1:1">
      <c r="A25" t="s">
        <v>100</v>
      </c>
    </row>
    <row r="26" spans="1:1">
      <c r="A26" t="s">
        <v>77</v>
      </c>
    </row>
    <row r="27" spans="1:1">
      <c r="A27" t="s">
        <v>78</v>
      </c>
    </row>
    <row r="28" spans="1:1">
      <c r="A28" t="s">
        <v>79</v>
      </c>
    </row>
    <row r="29" spans="1:1">
      <c r="A29" t="s">
        <v>80</v>
      </c>
    </row>
    <row r="30" spans="1:1">
      <c r="A30" t="s">
        <v>81</v>
      </c>
    </row>
    <row r="31" spans="1:1">
      <c r="A31" t="s">
        <v>46</v>
      </c>
    </row>
    <row r="32" spans="1:1">
      <c r="A32" t="s">
        <v>94</v>
      </c>
    </row>
    <row r="33" spans="1:1">
      <c r="A33" t="s">
        <v>101</v>
      </c>
    </row>
    <row r="34" spans="1:1">
      <c r="A34" t="s">
        <v>47</v>
      </c>
    </row>
    <row r="35" spans="1:1">
      <c r="A35" t="s">
        <v>71</v>
      </c>
    </row>
    <row r="36" spans="1:1">
      <c r="A36" t="s">
        <v>82</v>
      </c>
    </row>
    <row r="37" spans="1:1">
      <c r="A37" t="s">
        <v>48</v>
      </c>
    </row>
    <row r="38" spans="1:1">
      <c r="A38" t="s">
        <v>49</v>
      </c>
    </row>
    <row r="39" spans="1:1">
      <c r="A39" t="s">
        <v>50</v>
      </c>
    </row>
    <row r="40" spans="1:1">
      <c r="A40" t="s">
        <v>51</v>
      </c>
    </row>
    <row r="41" spans="1:1">
      <c r="A41" t="s">
        <v>52</v>
      </c>
    </row>
    <row r="42" spans="1:1">
      <c r="A42" t="s">
        <v>63</v>
      </c>
    </row>
    <row r="43" spans="1:1">
      <c r="A43" t="s">
        <v>53</v>
      </c>
    </row>
    <row r="44" spans="1:1">
      <c r="A44" t="s">
        <v>54</v>
      </c>
    </row>
    <row r="45" spans="1:1">
      <c r="A45" t="s">
        <v>55</v>
      </c>
    </row>
    <row r="46" spans="1:1">
      <c r="A46" t="s">
        <v>83</v>
      </c>
    </row>
    <row r="47" spans="1:1">
      <c r="A47" t="s">
        <v>56</v>
      </c>
    </row>
    <row r="48" spans="1:1">
      <c r="A48" t="s">
        <v>84</v>
      </c>
    </row>
    <row r="49" spans="1:1">
      <c r="A49" t="s">
        <v>57</v>
      </c>
    </row>
    <row r="50" spans="1:1">
      <c r="A50" t="s">
        <v>58</v>
      </c>
    </row>
    <row r="51" spans="1:1">
      <c r="A51" t="s">
        <v>102</v>
      </c>
    </row>
    <row r="52" spans="1:1">
      <c r="A52" t="s">
        <v>59</v>
      </c>
    </row>
    <row r="53" spans="1:1">
      <c r="A53" t="s">
        <v>60</v>
      </c>
    </row>
    <row r="54" spans="1:1">
      <c r="A54" t="s">
        <v>93</v>
      </c>
    </row>
    <row r="55" spans="1:1">
      <c r="A55" t="s">
        <v>91</v>
      </c>
    </row>
    <row r="56" spans="1:1">
      <c r="A56" t="s">
        <v>61</v>
      </c>
    </row>
    <row r="57" spans="1:1">
      <c r="A57" t="s">
        <v>96</v>
      </c>
    </row>
    <row r="58" spans="1:1">
      <c r="A58" t="s">
        <v>62</v>
      </c>
    </row>
    <row r="59" spans="1:1">
      <c r="A59" t="s">
        <v>97</v>
      </c>
    </row>
    <row r="60" spans="1:1">
      <c r="A60" t="s">
        <v>64</v>
      </c>
    </row>
    <row r="61" spans="1:1">
      <c r="A61" t="s">
        <v>65</v>
      </c>
    </row>
    <row r="62" spans="1:1">
      <c r="A62" t="s">
        <v>86</v>
      </c>
    </row>
    <row r="63" spans="1:1">
      <c r="A63" t="s">
        <v>85</v>
      </c>
    </row>
    <row r="64" spans="1:1">
      <c r="A64" t="s">
        <v>69</v>
      </c>
    </row>
    <row r="65" spans="1:1">
      <c r="A65" t="s">
        <v>89</v>
      </c>
    </row>
    <row r="66" spans="1:1">
      <c r="A66" t="s">
        <v>66</v>
      </c>
    </row>
    <row r="67" spans="1:1">
      <c r="A67" t="s">
        <v>87</v>
      </c>
    </row>
    <row r="68" spans="1:1">
      <c r="A68" t="s">
        <v>67</v>
      </c>
    </row>
    <row r="69" spans="1:1">
      <c r="A69" t="s">
        <v>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8</vt:i4>
      </vt:variant>
    </vt:vector>
  </HeadingPairs>
  <TitlesOfParts>
    <vt:vector size="17" baseType="lpstr">
      <vt:lpstr>№ 1</vt:lpstr>
      <vt:lpstr>№2</vt:lpstr>
      <vt:lpstr>Рекомендации</vt:lpstr>
      <vt:lpstr>Лист1</vt:lpstr>
      <vt:lpstr>протокол№2</vt:lpstr>
      <vt:lpstr>протокол№1</vt:lpstr>
      <vt:lpstr>Настр. протокола (не лезть!!!)</vt:lpstr>
      <vt:lpstr>Лист2</vt:lpstr>
      <vt:lpstr>Лист3</vt:lpstr>
      <vt:lpstr>klass1</vt:lpstr>
      <vt:lpstr>klass2</vt:lpstr>
      <vt:lpstr>Литера</vt:lpstr>
      <vt:lpstr>Мунобразование</vt:lpstr>
      <vt:lpstr>'Настр. протокола (не лезть!!!)'!Область_печати</vt:lpstr>
      <vt:lpstr>протокол№2!Область_печати</vt:lpstr>
      <vt:lpstr>Оценка</vt:lpstr>
      <vt:lpstr>УМК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User</cp:lastModifiedBy>
  <cp:lastPrinted>2016-03-21T11:20:10Z</cp:lastPrinted>
  <dcterms:created xsi:type="dcterms:W3CDTF">2011-04-18T10:41:23Z</dcterms:created>
  <dcterms:modified xsi:type="dcterms:W3CDTF">2019-01-09T23:20:18Z</dcterms:modified>
</cp:coreProperties>
</file>