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 firstSheet="4" activeTab="4"/>
  </bookViews>
  <sheets>
    <sheet name="№ 1" sheetId="7" state="hidden" r:id="rId1"/>
    <sheet name="№2" sheetId="3" state="hidden" r:id="rId2"/>
    <sheet name="Рекомендации" sheetId="8" state="hidden" r:id="rId3"/>
    <sheet name="Лист1" sheetId="9" state="hidden" r:id="rId4"/>
    <sheet name="протокол№2" sheetId="11" r:id="rId5"/>
    <sheet name="протокол№1" sheetId="12" r:id="rId6"/>
    <sheet name="Лист2" sheetId="18" state="hidden" r:id="rId7"/>
  </sheets>
  <externalReferences>
    <externalReference r:id="rId8"/>
  </externalReferences>
  <definedNames>
    <definedName name="_xlnm._FilterDatabase" localSheetId="0" hidden="1">'№ 1'!$A$5:$M$5</definedName>
    <definedName name="_xlnm._FilterDatabase" localSheetId="5" hidden="1">протокол№1!#REF!</definedName>
    <definedName name="_xlnm._FilterDatabase" localSheetId="4" hidden="1">протокол№2!$E$2:$R$2</definedName>
    <definedName name="klass1">Лист1!$A$1:$A$2</definedName>
    <definedName name="klass2">Лист1!$B$1:$B$3</definedName>
    <definedName name="_xlnm.Print_Area" localSheetId="4">протокол№2!$A$1:$S$50</definedName>
    <definedName name="УМК">[1]code!$E$3:$E$12</definedName>
  </definedNames>
  <calcPr calcId="145621"/>
</workbook>
</file>

<file path=xl/calcChain.xml><?xml version="1.0" encoding="utf-8"?>
<calcChain xmlns="http://schemas.openxmlformats.org/spreadsheetml/2006/main">
  <c r="E40" i="11" l="1"/>
  <c r="Q43" i="11" l="1"/>
  <c r="Q44" i="11"/>
  <c r="Q45" i="11"/>
  <c r="R5" i="11" l="1"/>
  <c r="R6" i="11"/>
  <c r="R7" i="11"/>
  <c r="R8" i="11"/>
  <c r="R9" i="11"/>
  <c r="R10" i="11"/>
  <c r="R11" i="11"/>
  <c r="R12" i="11"/>
  <c r="R13" i="11"/>
  <c r="R14" i="11"/>
  <c r="R15" i="11"/>
  <c r="R16" i="11"/>
  <c r="R17" i="11"/>
  <c r="R18" i="11"/>
  <c r="R19" i="11"/>
  <c r="R20" i="11"/>
  <c r="R21" i="11"/>
  <c r="R22" i="11"/>
  <c r="R23" i="11"/>
  <c r="R24" i="11"/>
  <c r="R25" i="11"/>
  <c r="R26" i="11"/>
  <c r="R27" i="11"/>
  <c r="R28" i="11"/>
  <c r="R29" i="11"/>
  <c r="R30" i="11"/>
  <c r="R31" i="11"/>
  <c r="R32" i="11"/>
  <c r="R33" i="11"/>
  <c r="R34" i="11"/>
  <c r="R35" i="11"/>
  <c r="R36" i="11"/>
  <c r="R37" i="11"/>
  <c r="R38" i="11"/>
  <c r="R39" i="11"/>
  <c r="A43" i="11"/>
  <c r="B43" i="11"/>
  <c r="C43" i="11"/>
  <c r="D43" i="11"/>
  <c r="G43" i="11"/>
  <c r="H43" i="11"/>
  <c r="I43" i="11"/>
  <c r="J43" i="11"/>
  <c r="K43" i="11"/>
  <c r="L43" i="11"/>
  <c r="M43" i="11"/>
  <c r="N43" i="11"/>
  <c r="N47" i="11" s="1"/>
  <c r="O43" i="11"/>
  <c r="P43" i="11"/>
  <c r="A44" i="11"/>
  <c r="B44" i="11"/>
  <c r="C44" i="11"/>
  <c r="D44" i="11"/>
  <c r="G44" i="11"/>
  <c r="H44" i="11"/>
  <c r="I44" i="11"/>
  <c r="J44" i="11"/>
  <c r="K44" i="11"/>
  <c r="L44" i="11"/>
  <c r="L48" i="11" s="1"/>
  <c r="M44" i="11"/>
  <c r="N44" i="11"/>
  <c r="O44" i="11"/>
  <c r="P44" i="11"/>
  <c r="A45" i="11"/>
  <c r="B45" i="11"/>
  <c r="C45" i="11"/>
  <c r="D45" i="11"/>
  <c r="G45" i="11"/>
  <c r="H45" i="11"/>
  <c r="I45" i="11"/>
  <c r="J45" i="11"/>
  <c r="K45" i="11"/>
  <c r="L45" i="11"/>
  <c r="M45" i="11"/>
  <c r="N45" i="11"/>
  <c r="O45" i="11"/>
  <c r="P45" i="11"/>
  <c r="M8" i="7"/>
  <c r="M9" i="7"/>
  <c r="M10" i="7"/>
  <c r="M11" i="7"/>
  <c r="M12" i="7"/>
  <c r="M13" i="7"/>
  <c r="M14" i="7"/>
  <c r="M15" i="7"/>
  <c r="M16" i="7"/>
  <c r="M17" i="7"/>
  <c r="M18" i="7"/>
  <c r="M19" i="7"/>
  <c r="M20" i="7"/>
  <c r="M21" i="7"/>
  <c r="M22" i="7"/>
  <c r="M23" i="7"/>
  <c r="M24" i="7"/>
  <c r="M25" i="7"/>
  <c r="M26" i="7"/>
  <c r="M27" i="7"/>
  <c r="M28" i="7"/>
  <c r="M29" i="7"/>
  <c r="M30" i="7"/>
  <c r="M31" i="7"/>
  <c r="M32" i="7"/>
  <c r="M33" i="7"/>
  <c r="M34" i="7"/>
  <c r="M35" i="7"/>
  <c r="M36" i="7"/>
  <c r="M37" i="7"/>
  <c r="M38" i="7"/>
  <c r="M39" i="7"/>
  <c r="M40" i="7"/>
  <c r="M41" i="7"/>
  <c r="M42" i="7"/>
  <c r="C43" i="7"/>
  <c r="D43" i="7"/>
  <c r="E43" i="7"/>
  <c r="F43" i="7"/>
  <c r="G43" i="7"/>
  <c r="H43" i="7"/>
  <c r="I43" i="7"/>
  <c r="J43" i="7"/>
  <c r="K43" i="7"/>
  <c r="L43" i="7"/>
  <c r="C44" i="7"/>
  <c r="D44" i="7"/>
  <c r="E44" i="7"/>
  <c r="F44" i="7"/>
  <c r="G44" i="7"/>
  <c r="H44" i="7"/>
  <c r="I44" i="7"/>
  <c r="J44" i="7"/>
  <c r="K44" i="7"/>
  <c r="L44" i="7"/>
  <c r="C45" i="7"/>
  <c r="D45" i="7"/>
  <c r="E45" i="7"/>
  <c r="F45" i="7"/>
  <c r="G45" i="7"/>
  <c r="H45" i="7"/>
  <c r="I45" i="7"/>
  <c r="J45" i="7"/>
  <c r="K45" i="7"/>
  <c r="L45" i="7"/>
  <c r="S43" i="11" l="1"/>
  <c r="S47" i="11" s="1"/>
  <c r="S44" i="11"/>
  <c r="S48" i="11" s="1"/>
  <c r="S45" i="11"/>
  <c r="S49" i="11" s="1"/>
  <c r="M49" i="11"/>
  <c r="Q47" i="11"/>
  <c r="Q49" i="11"/>
  <c r="Q48" i="11"/>
  <c r="I48" i="11"/>
  <c r="L49" i="11"/>
  <c r="K47" i="11"/>
  <c r="I47" i="11"/>
  <c r="I49" i="11"/>
  <c r="M48" i="11"/>
  <c r="P47" i="11"/>
  <c r="L47" i="11"/>
  <c r="G47" i="11"/>
  <c r="H49" i="11"/>
  <c r="P48" i="11"/>
  <c r="H48" i="11"/>
  <c r="AF21" i="11"/>
  <c r="K49" i="11"/>
  <c r="G49" i="11"/>
  <c r="O48" i="11"/>
  <c r="K48" i="11"/>
  <c r="G48" i="11"/>
  <c r="O47" i="11"/>
  <c r="M47" i="11"/>
  <c r="J47" i="11"/>
  <c r="H47" i="11"/>
  <c r="P49" i="11"/>
  <c r="O49" i="11"/>
  <c r="N49" i="11"/>
  <c r="J49" i="11"/>
  <c r="N48" i="11"/>
  <c r="J48" i="11"/>
</calcChain>
</file>

<file path=xl/sharedStrings.xml><?xml version="1.0" encoding="utf-8"?>
<sst xmlns="http://schemas.openxmlformats.org/spreadsheetml/2006/main" count="480" uniqueCount="179">
  <si>
    <t>Задание</t>
  </si>
  <si>
    <t xml:space="preserve">Наименование образовательного учреждения: </t>
  </si>
  <si>
    <t xml:space="preserve">Наименование муниципального образования:  </t>
  </si>
  <si>
    <t>Количество баллов</t>
  </si>
  <si>
    <t>Уровни оценивания</t>
  </si>
  <si>
    <t>Баллы</t>
  </si>
  <si>
    <t>Количество учащихся</t>
  </si>
  <si>
    <t>УМК:</t>
  </si>
  <si>
    <t>Итоговый протокол №2</t>
  </si>
  <si>
    <t>Класс:  1 "      "</t>
  </si>
  <si>
    <t>Рекомендации для заполнения протоколов.</t>
  </si>
  <si>
    <t>1.   Заполняются  только желтые ячейки.</t>
  </si>
  <si>
    <t>2. Заполненные в электронном виде протоколы   передаются ответственному за организацию  и проведение комплексной срезовой работы</t>
  </si>
  <si>
    <t>Класс:  1 "        "</t>
  </si>
  <si>
    <t>не осоена  ООП за 1 класс</t>
  </si>
  <si>
    <t>0-5 баллов</t>
  </si>
  <si>
    <t>повышенный уровень</t>
  </si>
  <si>
    <t>базовый уровень</t>
  </si>
  <si>
    <t>11- 15 баллов</t>
  </si>
  <si>
    <t>Ф.И.</t>
  </si>
  <si>
    <t>№</t>
  </si>
  <si>
    <t xml:space="preserve">Заверяю:             директор ОУ                                                  печать                                                   подпись                                                           </t>
  </si>
  <si>
    <t>ФИО учителя</t>
  </si>
  <si>
    <t xml:space="preserve"> Итоговый протокол №1</t>
  </si>
  <si>
    <t>6-10 баллов</t>
  </si>
  <si>
    <t xml:space="preserve">Итого </t>
  </si>
  <si>
    <t>итого (0)</t>
  </si>
  <si>
    <t>итого (1)</t>
  </si>
  <si>
    <t>итого (2)</t>
  </si>
  <si>
    <t>маша</t>
  </si>
  <si>
    <t>саша</t>
  </si>
  <si>
    <t>наташа</t>
  </si>
  <si>
    <t xml:space="preserve">от 0 до </t>
  </si>
  <si>
    <t>Школа России</t>
  </si>
  <si>
    <t>Егорьевский м.р.</t>
  </si>
  <si>
    <t>Балашиха г.о.</t>
  </si>
  <si>
    <t>Бронницы г.о.</t>
  </si>
  <si>
    <t>Дзержинский г.о.</t>
  </si>
  <si>
    <t>Домодедово г.о.</t>
  </si>
  <si>
    <t>Дубна г.о.</t>
  </si>
  <si>
    <t>Железнодорожный г.о.</t>
  </si>
  <si>
    <t>Ивантеевка г.о.</t>
  </si>
  <si>
    <t>Истринский м.р.</t>
  </si>
  <si>
    <t>Каширский м.р.</t>
  </si>
  <si>
    <t>Клинский м.р.</t>
  </si>
  <si>
    <t>Королев г.о.</t>
  </si>
  <si>
    <t>Лотошинский м.р.</t>
  </si>
  <si>
    <t>Люберецкий м.р.</t>
  </si>
  <si>
    <t>Мытищинский м.р.</t>
  </si>
  <si>
    <t>Наро-Фоминский м.р.</t>
  </si>
  <si>
    <t>Ногинский м.р.</t>
  </si>
  <si>
    <t>Озерский м.р.</t>
  </si>
  <si>
    <t xml:space="preserve">Орехово-Зуево г.о. </t>
  </si>
  <si>
    <t>Павловский Посадский м.р.</t>
  </si>
  <si>
    <t>Подольск г.о.</t>
  </si>
  <si>
    <t>Подольский м.р.</t>
  </si>
  <si>
    <t>Пушкинский м.р.</t>
  </si>
  <si>
    <t>Раменский м.р.</t>
  </si>
  <si>
    <t>Реутов г.о.</t>
  </si>
  <si>
    <t>Рузский м.р.</t>
  </si>
  <si>
    <t>Сергиев Посадский м.р.</t>
  </si>
  <si>
    <t>Серпуховской м.р.</t>
  </si>
  <si>
    <t>Ступинский м.р.</t>
  </si>
  <si>
    <t>Орехово-Зуевский м.р.</t>
  </si>
  <si>
    <t>Фрязино г.о.</t>
  </si>
  <si>
    <t>Химки г.о.</t>
  </si>
  <si>
    <t>Щелковский м.р.</t>
  </si>
  <si>
    <t>Электрогорск г.о.</t>
  </si>
  <si>
    <t>Электросталь г.о.</t>
  </si>
  <si>
    <t>Шатурский м.р.</t>
  </si>
  <si>
    <t>Волоколамский м.р.</t>
  </si>
  <si>
    <t>Можайский м.р.</t>
  </si>
  <si>
    <t>Восход г.о.</t>
  </si>
  <si>
    <t>Дмитровский м.р.</t>
  </si>
  <si>
    <t>Долгопрудный г.о.</t>
  </si>
  <si>
    <t>Звенигород г.о.</t>
  </si>
  <si>
    <t>Климовск г.о.</t>
  </si>
  <si>
    <t>Красноармейск г.о.</t>
  </si>
  <si>
    <t>Красногорский м.р.</t>
  </si>
  <si>
    <t>Ленинский м.р.</t>
  </si>
  <si>
    <t>Лобня г.о.</t>
  </si>
  <si>
    <t>Лосино-Петровский м.р.</t>
  </si>
  <si>
    <t>Молодежный г.о.</t>
  </si>
  <si>
    <t>Протвино г.о.</t>
  </si>
  <si>
    <t>Пущино г.о.</t>
  </si>
  <si>
    <t>Чеховский м.р.</t>
  </si>
  <si>
    <t>Черноголовка г.о.</t>
  </si>
  <si>
    <t>Щербинка г.о.</t>
  </si>
  <si>
    <t>Звздный г.о.</t>
  </si>
  <si>
    <t>Шаховской  м.р.</t>
  </si>
  <si>
    <t>Воскресенский м.р.</t>
  </si>
  <si>
    <t xml:space="preserve">Серпухов г.о. </t>
  </si>
  <si>
    <t>Кололменский м.р.</t>
  </si>
  <si>
    <t>Серебряно-Прудский м.р.</t>
  </si>
  <si>
    <t>Луховицкий м.р.</t>
  </si>
  <si>
    <t>Зарайский м.р.</t>
  </si>
  <si>
    <t>Солнечногорский м.р.</t>
  </si>
  <si>
    <t>Талдомский м.р.</t>
  </si>
  <si>
    <t>Жуковский г.о.</t>
  </si>
  <si>
    <t>Коломна г.о.</t>
  </si>
  <si>
    <t>Котельники г.о.</t>
  </si>
  <si>
    <t>Лыткарино г.о.</t>
  </si>
  <si>
    <t>Рошаль</t>
  </si>
  <si>
    <t>Гармония</t>
  </si>
  <si>
    <t>Перспектива</t>
  </si>
  <si>
    <t>Перспективная  начальная школа</t>
  </si>
  <si>
    <t>Система Занкова</t>
  </si>
  <si>
    <t>Система Эльконина-Давыдова</t>
  </si>
  <si>
    <t>Система учебников</t>
  </si>
  <si>
    <t>Школа 21 века</t>
  </si>
  <si>
    <t>Планета Знаний</t>
  </si>
  <si>
    <t>Система 2100</t>
  </si>
  <si>
    <t>Муниципальное образование</t>
  </si>
  <si>
    <t>Наименование образовательной организации</t>
  </si>
  <si>
    <t xml:space="preserve">Количество детей в классе </t>
  </si>
  <si>
    <t>Причины, по которым дети не писали работу</t>
  </si>
  <si>
    <t>Образовательная организация</t>
  </si>
  <si>
    <t>Власиха г.о.</t>
  </si>
  <si>
    <t>Одинцовский м.р.</t>
  </si>
  <si>
    <t>Павлово-Посадский м.р.</t>
  </si>
  <si>
    <t>Сергиево-Посадский м.р.</t>
  </si>
  <si>
    <t>Школа 2100</t>
  </si>
  <si>
    <t>Перспективная начальная школа</t>
  </si>
  <si>
    <t>РИТМ</t>
  </si>
  <si>
    <t>№ УМК</t>
  </si>
  <si>
    <t>Назввние УМК</t>
  </si>
  <si>
    <t xml:space="preserve">2 класс </t>
  </si>
  <si>
    <t xml:space="preserve"> Краснознаменск г.о.</t>
  </si>
  <si>
    <t>Ф.И. ученика</t>
  </si>
  <si>
    <t>% на (0)</t>
  </si>
  <si>
    <t>% на (1)</t>
  </si>
  <si>
    <t>% на (2)</t>
  </si>
  <si>
    <t>Количество детей,  писавших работу</t>
  </si>
  <si>
    <t>Количество детей,  не писавших работу</t>
  </si>
  <si>
    <r>
      <t>.      Задание</t>
    </r>
    <r>
      <rPr>
        <sz val="5"/>
        <color indexed="8"/>
        <rFont val="Calibri"/>
        <family val="2"/>
        <charset val="204"/>
      </rPr>
      <t xml:space="preserve">
</t>
    </r>
    <r>
      <rPr>
        <sz val="10"/>
        <color indexed="8"/>
        <rFont val="Calibri"/>
        <family val="2"/>
        <charset val="204"/>
      </rPr>
      <t xml:space="preserve">
Баллы         .</t>
    </r>
  </si>
  <si>
    <t>Общий итог по классу</t>
  </si>
  <si>
    <t>То же в % соотношении</t>
  </si>
  <si>
    <t>То же в % соот-нии</t>
  </si>
  <si>
    <t>11-14</t>
  </si>
  <si>
    <t>Итоги по уровню оценивания</t>
  </si>
  <si>
    <t>Кол-во
уч.</t>
  </si>
  <si>
    <t xml:space="preserve">Количество учащихся, писавших работу </t>
  </si>
  <si>
    <t>2 класс литера</t>
  </si>
  <si>
    <t>Уровень</t>
  </si>
  <si>
    <t>Итого баллов</t>
  </si>
  <si>
    <t xml:space="preserve"> Итоговый протокол №2 (для учителя)  2 класс</t>
  </si>
  <si>
    <t>Итоговый протокол №1 (для учителя) 2 класс</t>
  </si>
  <si>
    <t>Кол-во учеников, выполнивших задание на соответствующий балл</t>
  </si>
  <si>
    <t>0-6</t>
  </si>
  <si>
    <t>7-10</t>
  </si>
  <si>
    <t>2 класс
литера</t>
  </si>
  <si>
    <t>Оценка в баллах в соответствии с номером задания</t>
  </si>
  <si>
    <t>МБОУ "Гимназия №16"</t>
  </si>
  <si>
    <t>в</t>
  </si>
  <si>
    <t>Ковалёв Иван</t>
  </si>
  <si>
    <t>Нехорошев Борис</t>
  </si>
  <si>
    <t>Гезенко Александр</t>
  </si>
  <si>
    <t>Агабабян Виктория</t>
  </si>
  <si>
    <t>Ананченко Полина</t>
  </si>
  <si>
    <t>Аристов Андрей</t>
  </si>
  <si>
    <t>Бакланова Анна</t>
  </si>
  <si>
    <t>Бахин Николай</t>
  </si>
  <si>
    <t>Богданов Михаил</t>
  </si>
  <si>
    <t>Бузин Олег</t>
  </si>
  <si>
    <t>Зинина Екатерина</t>
  </si>
  <si>
    <t>Искандерова Алланур</t>
  </si>
  <si>
    <t>Козлова Екатерина</t>
  </si>
  <si>
    <t>Кучеренко Анастасия</t>
  </si>
  <si>
    <t>Лозицкая Елизавета</t>
  </si>
  <si>
    <t>Морозова Елизавета</t>
  </si>
  <si>
    <t>Петрова Арина</t>
  </si>
  <si>
    <t>Помогаев Виктор</t>
  </si>
  <si>
    <t>Савчак Александр</t>
  </si>
  <si>
    <t>Сазонова Анастасия</t>
  </si>
  <si>
    <t>Тращинский Артемий</t>
  </si>
  <si>
    <t>Фомин Олег</t>
  </si>
  <si>
    <t>Хомутинников Егор</t>
  </si>
  <si>
    <t>Южанин Егор</t>
  </si>
  <si>
    <t>4-Б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</si>
</sst>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5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3">
    <xf numFmtId="0" fontId="0" fillId="0" borderId="0" xfId="0"/>
    <xf numFmtId="0" fontId="6" fillId="0" borderId="0" xfId="0" applyFont="1"/>
    <xf numFmtId="0" fontId="6" fillId="2" borderId="1" xfId="0" applyFont="1" applyFill="1" applyBorder="1"/>
    <xf numFmtId="0" fontId="6" fillId="2" borderId="1" xfId="0" applyFont="1" applyFill="1" applyBorder="1" applyAlignment="1">
      <alignment wrapText="1"/>
    </xf>
    <xf numFmtId="0" fontId="6" fillId="3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0" fontId="0" fillId="0" borderId="1" xfId="0" applyBorder="1"/>
    <xf numFmtId="0" fontId="7" fillId="0" borderId="1" xfId="0" applyFont="1" applyBorder="1"/>
    <xf numFmtId="0" fontId="8" fillId="3" borderId="1" xfId="0" applyFont="1" applyFill="1" applyBorder="1"/>
    <xf numFmtId="0" fontId="8" fillId="0" borderId="1" xfId="0" applyFont="1" applyBorder="1"/>
    <xf numFmtId="0" fontId="7" fillId="2" borderId="1" xfId="0" applyFont="1" applyFill="1" applyBorder="1" applyAlignment="1">
      <alignment horizontal="center"/>
    </xf>
    <xf numFmtId="0" fontId="6" fillId="3" borderId="0" xfId="0" applyFont="1" applyFill="1"/>
    <xf numFmtId="0" fontId="0" fillId="3" borderId="0" xfId="0" applyFill="1"/>
    <xf numFmtId="0" fontId="6" fillId="4" borderId="0" xfId="0" applyFont="1" applyFill="1"/>
    <xf numFmtId="0" fontId="0" fillId="4" borderId="0" xfId="0" applyFill="1"/>
    <xf numFmtId="0" fontId="0" fillId="0" borderId="1" xfId="0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2" xfId="0" applyFont="1" applyFill="1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0" xfId="0" applyBorder="1"/>
    <xf numFmtId="0" fontId="0" fillId="0" borderId="1" xfId="0" applyFill="1" applyBorder="1"/>
    <xf numFmtId="0" fontId="0" fillId="0" borderId="0" xfId="0" applyFill="1"/>
    <xf numFmtId="0" fontId="0" fillId="0" borderId="0" xfId="0" applyFill="1" applyBorder="1"/>
    <xf numFmtId="9" fontId="4" fillId="0" borderId="0" xfId="1" applyNumberFormat="1" applyFont="1" applyFill="1" applyBorder="1"/>
    <xf numFmtId="0" fontId="10" fillId="0" borderId="0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5" borderId="5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0" fontId="8" fillId="5" borderId="7" xfId="0" applyFont="1" applyFill="1" applyBorder="1" applyAlignment="1">
      <alignment horizontal="center" vertical="center"/>
    </xf>
    <xf numFmtId="0" fontId="8" fillId="5" borderId="8" xfId="0" applyFont="1" applyFill="1" applyBorder="1" applyAlignment="1">
      <alignment horizontal="center" vertical="center"/>
    </xf>
    <xf numFmtId="0" fontId="8" fillId="5" borderId="9" xfId="0" applyFont="1" applyFill="1" applyBorder="1" applyAlignment="1">
      <alignment horizontal="center" vertical="center"/>
    </xf>
    <xf numFmtId="0" fontId="8" fillId="5" borderId="10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8" fillId="5" borderId="11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8" fillId="3" borderId="11" xfId="0" applyFont="1" applyFill="1" applyBorder="1"/>
    <xf numFmtId="0" fontId="8" fillId="0" borderId="0" xfId="0" applyFont="1" applyFill="1" applyBorder="1"/>
    <xf numFmtId="0" fontId="0" fillId="0" borderId="0" xfId="0" applyBorder="1" applyAlignment="1"/>
    <xf numFmtId="0" fontId="8" fillId="0" borderId="0" xfId="0" applyFont="1" applyFill="1" applyBorder="1" applyAlignment="1">
      <alignment horizontal="center" vertical="center"/>
    </xf>
    <xf numFmtId="0" fontId="8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6" borderId="11" xfId="0" applyFont="1" applyFill="1" applyBorder="1" applyAlignment="1">
      <alignment horizontal="center" vertical="center"/>
    </xf>
    <xf numFmtId="164" fontId="0" fillId="0" borderId="12" xfId="0" applyNumberFormat="1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164" fontId="0" fillId="0" borderId="11" xfId="0" applyNumberFormat="1" applyFill="1" applyBorder="1" applyAlignment="1">
      <alignment horizontal="center" vertical="center"/>
    </xf>
    <xf numFmtId="49" fontId="8" fillId="7" borderId="5" xfId="0" applyNumberFormat="1" applyFont="1" applyFill="1" applyBorder="1" applyAlignment="1">
      <alignment horizontal="center" vertical="center"/>
    </xf>
    <xf numFmtId="2" fontId="0" fillId="7" borderId="8" xfId="0" applyNumberFormat="1" applyFill="1" applyBorder="1" applyAlignment="1">
      <alignment horizontal="center" vertical="center"/>
    </xf>
    <xf numFmtId="49" fontId="8" fillId="7" borderId="6" xfId="0" applyNumberFormat="1" applyFont="1" applyFill="1" applyBorder="1" applyAlignment="1">
      <alignment horizontal="center" vertical="center"/>
    </xf>
    <xf numFmtId="2" fontId="0" fillId="7" borderId="9" xfId="0" applyNumberFormat="1" applyFill="1" applyBorder="1" applyAlignment="1">
      <alignment horizontal="center" vertical="center"/>
    </xf>
    <xf numFmtId="49" fontId="8" fillId="7" borderId="7" xfId="0" applyNumberFormat="1" applyFont="1" applyFill="1" applyBorder="1" applyAlignment="1">
      <alignment horizontal="center" vertical="center"/>
    </xf>
    <xf numFmtId="2" fontId="0" fillId="7" borderId="10" xfId="0" applyNumberFormat="1" applyFill="1" applyBorder="1" applyAlignment="1">
      <alignment horizontal="center" vertical="center"/>
    </xf>
    <xf numFmtId="0" fontId="8" fillId="0" borderId="21" xfId="0" applyFont="1" applyBorder="1" applyAlignment="1">
      <alignment horizontal="center" vertical="center" wrapText="1"/>
    </xf>
    <xf numFmtId="0" fontId="5" fillId="0" borderId="0" xfId="0" applyFont="1"/>
    <xf numFmtId="0" fontId="0" fillId="3" borderId="1" xfId="0" applyFill="1" applyBorder="1" applyAlignment="1">
      <alignment vertical="top"/>
    </xf>
    <xf numFmtId="0" fontId="0" fillId="5" borderId="0" xfId="0" applyFill="1"/>
    <xf numFmtId="0" fontId="0" fillId="5" borderId="1" xfId="0" applyFill="1" applyBorder="1"/>
    <xf numFmtId="0" fontId="0" fillId="0" borderId="19" xfId="0" applyFill="1" applyBorder="1"/>
    <xf numFmtId="0" fontId="0" fillId="0" borderId="22" xfId="0" applyFill="1" applyBorder="1"/>
    <xf numFmtId="0" fontId="8" fillId="5" borderId="1" xfId="0" applyFont="1" applyFill="1" applyBorder="1" applyAlignment="1">
      <alignment vertical="center" wrapText="1"/>
    </xf>
    <xf numFmtId="0" fontId="0" fillId="5" borderId="1" xfId="0" applyFill="1" applyBorder="1" applyAlignment="1"/>
    <xf numFmtId="0" fontId="8" fillId="5" borderId="0" xfId="0" applyFont="1" applyFill="1" applyBorder="1"/>
    <xf numFmtId="49" fontId="8" fillId="5" borderId="5" xfId="0" applyNumberFormat="1" applyFont="1" applyFill="1" applyBorder="1" applyAlignment="1">
      <alignment horizontal="center" vertical="center"/>
    </xf>
    <xf numFmtId="49" fontId="8" fillId="5" borderId="6" xfId="0" applyNumberFormat="1" applyFont="1" applyFill="1" applyBorder="1" applyAlignment="1">
      <alignment horizontal="center" vertical="center"/>
    </xf>
    <xf numFmtId="49" fontId="8" fillId="5" borderId="7" xfId="0" applyNumberFormat="1" applyFont="1" applyFill="1" applyBorder="1" applyAlignment="1">
      <alignment horizontal="center" vertical="center"/>
    </xf>
    <xf numFmtId="0" fontId="13" fillId="8" borderId="23" xfId="0" applyFont="1" applyFill="1" applyBorder="1" applyAlignment="1">
      <alignment horizontal="center" vertical="center"/>
    </xf>
    <xf numFmtId="0" fontId="0" fillId="0" borderId="33" xfId="0" applyBorder="1" applyAlignment="1"/>
    <xf numFmtId="0" fontId="0" fillId="3" borderId="2" xfId="0" applyFill="1" applyBorder="1" applyAlignment="1">
      <alignment vertical="top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8" fillId="3" borderId="13" xfId="0" applyFont="1" applyFill="1" applyBorder="1"/>
    <xf numFmtId="0" fontId="8" fillId="6" borderId="13" xfId="0" applyFont="1" applyFill="1" applyBorder="1" applyAlignment="1">
      <alignment horizontal="center" vertical="center"/>
    </xf>
    <xf numFmtId="0" fontId="12" fillId="4" borderId="11" xfId="0" applyFont="1" applyFill="1" applyBorder="1" applyAlignment="1">
      <alignment horizontal="center" vertical="center"/>
    </xf>
    <xf numFmtId="0" fontId="12" fillId="6" borderId="11" xfId="0" applyFont="1" applyFill="1" applyBorder="1" applyAlignment="1">
      <alignment horizontal="center" vertical="center"/>
    </xf>
    <xf numFmtId="0" fontId="8" fillId="5" borderId="12" xfId="0" applyFont="1" applyFill="1" applyBorder="1" applyAlignment="1">
      <alignment horizontal="center" vertical="center"/>
    </xf>
    <xf numFmtId="0" fontId="0" fillId="0" borderId="1" xfId="0" applyBorder="1" applyAlignment="1"/>
    <xf numFmtId="0" fontId="8" fillId="2" borderId="2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9" borderId="19" xfId="0" applyFont="1" applyFill="1" applyBorder="1" applyAlignment="1"/>
    <xf numFmtId="0" fontId="8" fillId="9" borderId="13" xfId="0" applyFont="1" applyFill="1" applyBorder="1" applyAlignment="1"/>
    <xf numFmtId="0" fontId="8" fillId="10" borderId="19" xfId="0" applyFont="1" applyFill="1" applyBorder="1" applyAlignment="1"/>
    <xf numFmtId="0" fontId="0" fillId="0" borderId="13" xfId="0" applyBorder="1" applyAlignment="1"/>
    <xf numFmtId="0" fontId="8" fillId="10" borderId="13" xfId="0" applyFont="1" applyFill="1" applyBorder="1" applyAlignment="1"/>
    <xf numFmtId="0" fontId="14" fillId="0" borderId="19" xfId="0" applyFont="1" applyBorder="1" applyAlignment="1">
      <alignment horizontal="center" wrapText="1"/>
    </xf>
    <xf numFmtId="0" fontId="14" fillId="0" borderId="13" xfId="0" applyFont="1" applyBorder="1" applyAlignment="1">
      <alignment horizontal="center" wrapText="1"/>
    </xf>
    <xf numFmtId="0" fontId="12" fillId="4" borderId="0" xfId="0" applyFont="1" applyFill="1" applyBorder="1" applyAlignment="1">
      <alignment horizontal="center"/>
    </xf>
    <xf numFmtId="0" fontId="8" fillId="9" borderId="19" xfId="0" applyFont="1" applyFill="1" applyBorder="1" applyAlignment="1">
      <alignment horizontal="center"/>
    </xf>
    <xf numFmtId="0" fontId="8" fillId="9" borderId="13" xfId="0" applyFont="1" applyFill="1" applyBorder="1" applyAlignment="1">
      <alignment horizontal="center"/>
    </xf>
    <xf numFmtId="0" fontId="6" fillId="3" borderId="0" xfId="0" applyFont="1" applyFill="1" applyBorder="1" applyAlignment="1"/>
    <xf numFmtId="0" fontId="6" fillId="3" borderId="24" xfId="0" applyFont="1" applyFill="1" applyBorder="1" applyAlignment="1"/>
    <xf numFmtId="0" fontId="1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3" borderId="1" xfId="0" applyFont="1" applyFill="1" applyBorder="1" applyAlignment="1"/>
    <xf numFmtId="0" fontId="7" fillId="0" borderId="34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7" fillId="2" borderId="35" xfId="0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0" fontId="8" fillId="2" borderId="36" xfId="0" applyFont="1" applyFill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/>
    </xf>
    <xf numFmtId="0" fontId="8" fillId="2" borderId="37" xfId="0" applyFont="1" applyFill="1" applyBorder="1" applyAlignment="1">
      <alignment horizontal="center" vertical="center"/>
    </xf>
    <xf numFmtId="0" fontId="8" fillId="2" borderId="26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43" xfId="0" applyFont="1" applyFill="1" applyBorder="1" applyAlignment="1">
      <alignment horizontal="center" vertical="center"/>
    </xf>
    <xf numFmtId="0" fontId="8" fillId="0" borderId="25" xfId="0" applyFont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9" xfId="0" applyFont="1" applyBorder="1" applyAlignment="1">
      <alignment horizontal="center" vertical="center" wrapText="1"/>
    </xf>
    <xf numFmtId="0" fontId="8" fillId="11" borderId="19" xfId="0" applyFont="1" applyFill="1" applyBorder="1" applyAlignment="1">
      <alignment horizontal="center" vertical="center" wrapText="1"/>
    </xf>
    <xf numFmtId="0" fontId="8" fillId="11" borderId="25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15" fillId="0" borderId="28" xfId="0" applyFont="1" applyFill="1" applyBorder="1" applyAlignment="1">
      <alignment horizontal="center" vertical="center"/>
    </xf>
    <xf numFmtId="0" fontId="15" fillId="0" borderId="29" xfId="0" applyFont="1" applyFill="1" applyBorder="1" applyAlignment="1">
      <alignment horizontal="center" vertical="center"/>
    </xf>
    <xf numFmtId="0" fontId="15" fillId="0" borderId="30" xfId="0" applyFont="1" applyFill="1" applyBorder="1" applyAlignment="1">
      <alignment horizontal="center" vertical="center"/>
    </xf>
    <xf numFmtId="0" fontId="8" fillId="0" borderId="28" xfId="0" applyFont="1" applyFill="1" applyBorder="1" applyAlignment="1">
      <alignment horizontal="center" vertical="center"/>
    </xf>
    <xf numFmtId="0" fontId="8" fillId="0" borderId="29" xfId="0" applyFont="1" applyFill="1" applyBorder="1" applyAlignment="1">
      <alignment horizontal="center" vertical="center"/>
    </xf>
    <xf numFmtId="0" fontId="8" fillId="0" borderId="30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6" fillId="11" borderId="0" xfId="0" applyFont="1" applyFill="1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32" xfId="0" applyBorder="1" applyAlignment="1">
      <alignment horizontal="center"/>
    </xf>
    <xf numFmtId="0" fontId="8" fillId="0" borderId="31" xfId="0" applyFont="1" applyBorder="1" applyAlignment="1">
      <alignment horizontal="center"/>
    </xf>
    <xf numFmtId="0" fontId="8" fillId="0" borderId="32" xfId="0" applyFont="1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3" fillId="0" borderId="13" xfId="0" applyFont="1" applyBorder="1" applyAlignment="1">
      <alignment horizontal="center"/>
    </xf>
    <xf numFmtId="0" fontId="13" fillId="0" borderId="14" xfId="0" applyFont="1" applyBorder="1" applyAlignment="1">
      <alignment horizontal="center"/>
    </xf>
    <xf numFmtId="0" fontId="8" fillId="0" borderId="36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0" fillId="0" borderId="24" xfId="0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%20&#1082;&#1083;&#1072;&#1089;&#1089;%20&#1089;&#1088;&#1077;&#1079;%20&#1087;&#1088;&#1086;&#1090;&#1086;&#1082;&#1086;&#1083;&#1099;1/&#1060;&#1086;&#1088;&#1084;&#1072;%20&#1082;&#1083;&#1072;&#1089;&#1089;&#1085;&#1086;&#1075;&#1086;%20&#1087;&#1088;&#1086;&#1090;&#1086;&#1082;&#1086;&#1083;&#107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lassProtocol"/>
      <sheetName val="code"/>
      <sheetName val="Лист1"/>
      <sheetName val="Лист2"/>
    </sheetNames>
    <sheetDataSet>
      <sheetData sheetId="0"/>
      <sheetData sheetId="1">
        <row r="3">
          <cell r="E3" t="str">
            <v>Система учебников</v>
          </cell>
        </row>
        <row r="4">
          <cell r="E4" t="str">
            <v>Школа России</v>
          </cell>
        </row>
        <row r="5">
          <cell r="E5" t="str">
            <v>Система Эльконина-Давыдова</v>
          </cell>
        </row>
        <row r="6">
          <cell r="E6" t="str">
            <v>Система Занкова</v>
          </cell>
        </row>
        <row r="7">
          <cell r="E7" t="str">
            <v>Планета знаний</v>
          </cell>
        </row>
        <row r="8">
          <cell r="E8" t="str">
            <v>Перспективная начальная школа</v>
          </cell>
        </row>
        <row r="9">
          <cell r="E9" t="str">
            <v>Перспектива</v>
          </cell>
        </row>
        <row r="10">
          <cell r="E10" t="str">
            <v>Гармония</v>
          </cell>
        </row>
        <row r="11">
          <cell r="E11" t="str">
            <v>21 век</v>
          </cell>
        </row>
        <row r="12">
          <cell r="E12">
            <v>2100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Тема Office">
  <a:themeElements>
    <a:clrScheme name="Бумажная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topLeftCell="A28" zoomScale="142" zoomScaleNormal="142" workbookViewId="0">
      <selection activeCell="A39" sqref="A39"/>
    </sheetView>
  </sheetViews>
  <sheetFormatPr defaultRowHeight="15" x14ac:dyDescent="0.25"/>
  <cols>
    <col min="1" max="1" width="3" customWidth="1"/>
    <col min="2" max="2" width="21.5703125" customWidth="1"/>
    <col min="3" max="12" width="4.85546875" customWidth="1"/>
  </cols>
  <sheetData>
    <row r="1" spans="1:14" ht="15.75" x14ac:dyDescent="0.25">
      <c r="A1" s="103" t="s">
        <v>23</v>
      </c>
      <c r="B1" s="103"/>
      <c r="C1" s="103"/>
      <c r="D1" s="103"/>
      <c r="E1" s="103"/>
      <c r="F1" s="103"/>
      <c r="G1" s="103"/>
      <c r="H1" s="103"/>
      <c r="I1" s="103"/>
      <c r="J1" s="103"/>
      <c r="K1" s="15"/>
      <c r="L1" s="15"/>
      <c r="M1" s="16"/>
    </row>
    <row r="2" spans="1:14" ht="15.75" x14ac:dyDescent="0.25">
      <c r="A2" s="106" t="s">
        <v>1</v>
      </c>
      <c r="B2" s="106"/>
      <c r="C2" s="106"/>
      <c r="D2" s="106"/>
      <c r="E2" s="106"/>
      <c r="F2" s="106"/>
      <c r="G2" s="106"/>
      <c r="H2" s="106"/>
      <c r="I2" s="106"/>
      <c r="J2" s="106"/>
      <c r="K2" s="13"/>
      <c r="L2" s="13"/>
      <c r="M2" s="14"/>
    </row>
    <row r="3" spans="1:14" ht="15.75" x14ac:dyDescent="0.25">
      <c r="A3" s="106" t="s">
        <v>9</v>
      </c>
      <c r="B3" s="106"/>
      <c r="C3" s="106"/>
      <c r="D3" s="106"/>
      <c r="E3" s="106"/>
      <c r="F3" s="106"/>
      <c r="G3" s="106"/>
      <c r="H3" s="106"/>
      <c r="I3" s="106"/>
      <c r="J3" s="106"/>
      <c r="K3" s="13"/>
      <c r="L3" s="13"/>
      <c r="M3" s="14"/>
    </row>
    <row r="4" spans="1:14" ht="15.75" x14ac:dyDescent="0.25">
      <c r="A4" s="107" t="s">
        <v>7</v>
      </c>
      <c r="B4" s="107"/>
      <c r="C4" s="107"/>
      <c r="D4" s="107"/>
      <c r="E4" s="107"/>
      <c r="F4" s="107"/>
      <c r="G4" s="107"/>
      <c r="H4" s="107"/>
      <c r="I4" s="107"/>
      <c r="J4" s="107"/>
      <c r="K4" s="13"/>
      <c r="L4" s="13"/>
      <c r="M4" s="14"/>
    </row>
    <row r="5" spans="1:14" ht="15" customHeight="1" x14ac:dyDescent="0.25">
      <c r="A5" s="94" t="s">
        <v>0</v>
      </c>
      <c r="B5" s="95"/>
      <c r="C5" s="20">
        <v>1</v>
      </c>
      <c r="D5" s="18">
        <v>2</v>
      </c>
      <c r="E5" s="18">
        <v>3</v>
      </c>
      <c r="F5" s="18">
        <v>4</v>
      </c>
      <c r="G5" s="18">
        <v>5</v>
      </c>
      <c r="H5" s="18">
        <v>6</v>
      </c>
      <c r="I5" s="18">
        <v>7</v>
      </c>
      <c r="J5" s="18">
        <v>8</v>
      </c>
      <c r="K5" s="18">
        <v>9</v>
      </c>
      <c r="L5" s="19">
        <v>10</v>
      </c>
      <c r="M5" s="101" t="s">
        <v>3</v>
      </c>
    </row>
    <row r="6" spans="1:14" x14ac:dyDescent="0.25">
      <c r="A6" s="94" t="s">
        <v>5</v>
      </c>
      <c r="B6" s="95"/>
      <c r="C6" s="98"/>
      <c r="D6" s="104"/>
      <c r="E6" s="98"/>
      <c r="F6" s="96"/>
      <c r="G6" s="98"/>
      <c r="H6" s="96"/>
      <c r="I6" s="98"/>
      <c r="J6" s="96"/>
      <c r="K6" s="98"/>
      <c r="L6" s="96"/>
      <c r="M6" s="102"/>
    </row>
    <row r="7" spans="1:14" ht="30.75" customHeight="1" x14ac:dyDescent="0.25">
      <c r="A7" s="9" t="s">
        <v>20</v>
      </c>
      <c r="B7" s="12" t="s">
        <v>19</v>
      </c>
      <c r="C7" s="99"/>
      <c r="D7" s="105"/>
      <c r="E7" s="100"/>
      <c r="F7" s="97"/>
      <c r="G7" s="100"/>
      <c r="H7" s="97"/>
      <c r="I7" s="100"/>
      <c r="J7" s="97"/>
      <c r="K7" s="99"/>
      <c r="L7" s="99"/>
      <c r="M7" s="8"/>
      <c r="N7" t="s">
        <v>32</v>
      </c>
    </row>
    <row r="8" spans="1:14" x14ac:dyDescent="0.25">
      <c r="A8" s="11">
        <v>1</v>
      </c>
      <c r="B8" s="10" t="s">
        <v>29</v>
      </c>
      <c r="C8" s="10">
        <v>1</v>
      </c>
      <c r="D8" s="10">
        <v>1</v>
      </c>
      <c r="E8" s="10">
        <v>1</v>
      </c>
      <c r="F8" s="10">
        <v>2</v>
      </c>
      <c r="G8" s="10">
        <v>2</v>
      </c>
      <c r="H8" s="10">
        <v>1</v>
      </c>
      <c r="I8" s="10">
        <v>1</v>
      </c>
      <c r="J8" s="10">
        <v>0</v>
      </c>
      <c r="K8" s="10">
        <v>1</v>
      </c>
      <c r="L8" s="10">
        <v>0</v>
      </c>
      <c r="M8" s="8">
        <f>SUM(C8:L8)</f>
        <v>10</v>
      </c>
    </row>
    <row r="9" spans="1:14" x14ac:dyDescent="0.25">
      <c r="A9" s="9">
        <v>2</v>
      </c>
      <c r="B9" s="10" t="s">
        <v>30</v>
      </c>
      <c r="C9" s="10">
        <v>0</v>
      </c>
      <c r="D9" s="10">
        <v>1</v>
      </c>
      <c r="E9" s="10">
        <v>0</v>
      </c>
      <c r="F9" s="10">
        <v>1</v>
      </c>
      <c r="G9" s="10">
        <v>2</v>
      </c>
      <c r="H9" s="10">
        <v>2</v>
      </c>
      <c r="I9" s="10">
        <v>0</v>
      </c>
      <c r="J9" s="10">
        <v>0</v>
      </c>
      <c r="K9" s="10">
        <v>2</v>
      </c>
      <c r="L9" s="10">
        <v>2</v>
      </c>
      <c r="M9" s="8">
        <f t="shared" ref="M9:M42" si="0">SUM(C9:L9)</f>
        <v>10</v>
      </c>
    </row>
    <row r="10" spans="1:14" x14ac:dyDescent="0.25">
      <c r="A10" s="11">
        <v>3</v>
      </c>
      <c r="B10" s="10" t="s">
        <v>31</v>
      </c>
      <c r="C10" s="10">
        <v>0</v>
      </c>
      <c r="D10" s="10">
        <v>1</v>
      </c>
      <c r="E10" s="10">
        <v>1</v>
      </c>
      <c r="F10" s="10">
        <v>1</v>
      </c>
      <c r="G10" s="10">
        <v>0</v>
      </c>
      <c r="H10" s="10">
        <v>0</v>
      </c>
      <c r="I10" s="10">
        <v>1</v>
      </c>
      <c r="J10" s="10">
        <v>0</v>
      </c>
      <c r="K10" s="10">
        <v>0</v>
      </c>
      <c r="L10" s="10">
        <v>0</v>
      </c>
      <c r="M10" s="8">
        <f t="shared" si="0"/>
        <v>4</v>
      </c>
    </row>
    <row r="11" spans="1:14" x14ac:dyDescent="0.25">
      <c r="A11" s="9">
        <v>4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8">
        <f t="shared" si="0"/>
        <v>0</v>
      </c>
    </row>
    <row r="12" spans="1:14" x14ac:dyDescent="0.25">
      <c r="A12" s="11">
        <v>5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8">
        <f t="shared" si="0"/>
        <v>0</v>
      </c>
    </row>
    <row r="13" spans="1:14" x14ac:dyDescent="0.25">
      <c r="A13" s="9">
        <v>6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8">
        <f t="shared" si="0"/>
        <v>0</v>
      </c>
    </row>
    <row r="14" spans="1:14" x14ac:dyDescent="0.25">
      <c r="A14" s="11">
        <v>7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8">
        <f t="shared" si="0"/>
        <v>0</v>
      </c>
    </row>
    <row r="15" spans="1:14" x14ac:dyDescent="0.25">
      <c r="A15" s="9">
        <v>8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8">
        <f t="shared" si="0"/>
        <v>0</v>
      </c>
    </row>
    <row r="16" spans="1:14" x14ac:dyDescent="0.25">
      <c r="A16" s="11">
        <v>9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8">
        <f t="shared" si="0"/>
        <v>0</v>
      </c>
    </row>
    <row r="17" spans="1:13" x14ac:dyDescent="0.25">
      <c r="A17" s="9">
        <v>10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8">
        <f t="shared" si="0"/>
        <v>0</v>
      </c>
    </row>
    <row r="18" spans="1:13" x14ac:dyDescent="0.25">
      <c r="A18" s="11">
        <v>11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8">
        <f t="shared" si="0"/>
        <v>0</v>
      </c>
    </row>
    <row r="19" spans="1:13" x14ac:dyDescent="0.25">
      <c r="A19" s="9">
        <v>12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8">
        <f t="shared" si="0"/>
        <v>0</v>
      </c>
    </row>
    <row r="20" spans="1:13" x14ac:dyDescent="0.25">
      <c r="A20" s="11">
        <v>13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8">
        <f t="shared" si="0"/>
        <v>0</v>
      </c>
    </row>
    <row r="21" spans="1:13" x14ac:dyDescent="0.25">
      <c r="A21" s="9">
        <v>14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8">
        <f t="shared" si="0"/>
        <v>0</v>
      </c>
    </row>
    <row r="22" spans="1:13" x14ac:dyDescent="0.25">
      <c r="A22" s="11">
        <v>15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8">
        <f t="shared" si="0"/>
        <v>0</v>
      </c>
    </row>
    <row r="23" spans="1:13" x14ac:dyDescent="0.25">
      <c r="A23" s="9">
        <v>16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8">
        <f t="shared" si="0"/>
        <v>0</v>
      </c>
    </row>
    <row r="24" spans="1:13" x14ac:dyDescent="0.25">
      <c r="A24" s="11">
        <v>17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8">
        <f t="shared" si="0"/>
        <v>0</v>
      </c>
    </row>
    <row r="25" spans="1:13" x14ac:dyDescent="0.25">
      <c r="A25" s="9">
        <v>18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8">
        <f t="shared" si="0"/>
        <v>0</v>
      </c>
    </row>
    <row r="26" spans="1:13" x14ac:dyDescent="0.25">
      <c r="A26" s="11">
        <v>19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8">
        <f t="shared" si="0"/>
        <v>0</v>
      </c>
    </row>
    <row r="27" spans="1:13" x14ac:dyDescent="0.25">
      <c r="A27" s="9">
        <v>20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8">
        <f t="shared" si="0"/>
        <v>0</v>
      </c>
    </row>
    <row r="28" spans="1:13" x14ac:dyDescent="0.25">
      <c r="A28" s="11">
        <v>21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8">
        <f t="shared" si="0"/>
        <v>0</v>
      </c>
    </row>
    <row r="29" spans="1:13" x14ac:dyDescent="0.25">
      <c r="A29" s="9">
        <v>22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8">
        <f t="shared" si="0"/>
        <v>0</v>
      </c>
    </row>
    <row r="30" spans="1:13" x14ac:dyDescent="0.25">
      <c r="A30" s="11">
        <v>23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8">
        <f t="shared" si="0"/>
        <v>0</v>
      </c>
    </row>
    <row r="31" spans="1:13" x14ac:dyDescent="0.25">
      <c r="A31" s="9">
        <v>24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8">
        <f t="shared" si="0"/>
        <v>0</v>
      </c>
    </row>
    <row r="32" spans="1:13" x14ac:dyDescent="0.25">
      <c r="A32" s="11">
        <v>25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8">
        <f t="shared" si="0"/>
        <v>0</v>
      </c>
    </row>
    <row r="33" spans="1:13" x14ac:dyDescent="0.25">
      <c r="A33" s="9">
        <v>26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8">
        <f t="shared" si="0"/>
        <v>0</v>
      </c>
    </row>
    <row r="34" spans="1:13" x14ac:dyDescent="0.25">
      <c r="A34" s="11">
        <v>27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8">
        <f t="shared" si="0"/>
        <v>0</v>
      </c>
    </row>
    <row r="35" spans="1:13" x14ac:dyDescent="0.25">
      <c r="A35" s="9">
        <v>28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8">
        <f t="shared" si="0"/>
        <v>0</v>
      </c>
    </row>
    <row r="36" spans="1:13" x14ac:dyDescent="0.25">
      <c r="A36" s="11">
        <v>29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8">
        <f t="shared" si="0"/>
        <v>0</v>
      </c>
    </row>
    <row r="37" spans="1:13" x14ac:dyDescent="0.25">
      <c r="A37" s="9">
        <v>30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8">
        <f t="shared" si="0"/>
        <v>0</v>
      </c>
    </row>
    <row r="38" spans="1:13" x14ac:dyDescent="0.25">
      <c r="A38" s="11">
        <v>31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8">
        <f t="shared" si="0"/>
        <v>0</v>
      </c>
    </row>
    <row r="39" spans="1:13" x14ac:dyDescent="0.25">
      <c r="A39" s="9">
        <v>32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8">
        <f t="shared" si="0"/>
        <v>0</v>
      </c>
    </row>
    <row r="40" spans="1:13" x14ac:dyDescent="0.25">
      <c r="A40" s="11">
        <v>33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8">
        <f t="shared" si="0"/>
        <v>0</v>
      </c>
    </row>
    <row r="41" spans="1:13" x14ac:dyDescent="0.25">
      <c r="A41" s="9">
        <v>34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8">
        <f t="shared" si="0"/>
        <v>0</v>
      </c>
    </row>
    <row r="42" spans="1:13" x14ac:dyDescent="0.25">
      <c r="A42" s="11">
        <v>35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8">
        <f t="shared" si="0"/>
        <v>0</v>
      </c>
    </row>
    <row r="43" spans="1:13" x14ac:dyDescent="0.25">
      <c r="A43" s="11"/>
      <c r="B43" s="10" t="s">
        <v>26</v>
      </c>
      <c r="C43" s="10">
        <f>COUNTIFS(C8:C42,0)</f>
        <v>2</v>
      </c>
      <c r="D43" s="10">
        <f t="shared" ref="D43:L43" si="1">COUNTIFS(D8:D42,0)</f>
        <v>0</v>
      </c>
      <c r="E43" s="10">
        <f t="shared" si="1"/>
        <v>1</v>
      </c>
      <c r="F43" s="10">
        <f t="shared" si="1"/>
        <v>0</v>
      </c>
      <c r="G43" s="10">
        <f t="shared" si="1"/>
        <v>1</v>
      </c>
      <c r="H43" s="10">
        <f t="shared" si="1"/>
        <v>1</v>
      </c>
      <c r="I43" s="10">
        <f t="shared" si="1"/>
        <v>1</v>
      </c>
      <c r="J43" s="10">
        <f t="shared" si="1"/>
        <v>3</v>
      </c>
      <c r="K43" s="10">
        <f t="shared" si="1"/>
        <v>1</v>
      </c>
      <c r="L43" s="10">
        <f t="shared" si="1"/>
        <v>2</v>
      </c>
      <c r="M43" s="8"/>
    </row>
    <row r="44" spans="1:13" x14ac:dyDescent="0.25">
      <c r="A44" s="11"/>
      <c r="B44" s="10" t="s">
        <v>27</v>
      </c>
      <c r="C44" s="10">
        <f>COUNTIFS(C8:C42,1)</f>
        <v>1</v>
      </c>
      <c r="D44" s="10">
        <f t="shared" ref="D44:L44" si="2">COUNTIFS(D8:D42,1)</f>
        <v>3</v>
      </c>
      <c r="E44" s="10">
        <f t="shared" si="2"/>
        <v>2</v>
      </c>
      <c r="F44" s="10">
        <f t="shared" si="2"/>
        <v>2</v>
      </c>
      <c r="G44" s="10">
        <f t="shared" si="2"/>
        <v>0</v>
      </c>
      <c r="H44" s="10">
        <f t="shared" si="2"/>
        <v>1</v>
      </c>
      <c r="I44" s="10">
        <f t="shared" si="2"/>
        <v>2</v>
      </c>
      <c r="J44" s="10">
        <f t="shared" si="2"/>
        <v>0</v>
      </c>
      <c r="K44" s="10">
        <f t="shared" si="2"/>
        <v>1</v>
      </c>
      <c r="L44" s="10">
        <f t="shared" si="2"/>
        <v>0</v>
      </c>
      <c r="M44" s="8"/>
    </row>
    <row r="45" spans="1:13" x14ac:dyDescent="0.25">
      <c r="A45" s="11"/>
      <c r="B45" s="10" t="s">
        <v>28</v>
      </c>
      <c r="C45" s="10">
        <f>COUNTIFS(C8:C42,2)</f>
        <v>0</v>
      </c>
      <c r="D45" s="10">
        <f t="shared" ref="D45:L45" si="3">COUNTIFS(D8:D42,2)</f>
        <v>0</v>
      </c>
      <c r="E45" s="10">
        <f t="shared" si="3"/>
        <v>0</v>
      </c>
      <c r="F45" s="10">
        <f t="shared" si="3"/>
        <v>1</v>
      </c>
      <c r="G45" s="10">
        <f t="shared" si="3"/>
        <v>2</v>
      </c>
      <c r="H45" s="10">
        <f t="shared" si="3"/>
        <v>1</v>
      </c>
      <c r="I45" s="10">
        <f t="shared" si="3"/>
        <v>0</v>
      </c>
      <c r="J45" s="10">
        <f t="shared" si="3"/>
        <v>0</v>
      </c>
      <c r="K45" s="10">
        <f t="shared" si="3"/>
        <v>1</v>
      </c>
      <c r="L45" s="10">
        <f t="shared" si="3"/>
        <v>1</v>
      </c>
      <c r="M45" s="8"/>
    </row>
    <row r="46" spans="1:13" x14ac:dyDescent="0.25">
      <c r="A46" s="21" t="s">
        <v>21</v>
      </c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3"/>
    </row>
    <row r="47" spans="1:13" x14ac:dyDescent="0.25">
      <c r="A47" s="93" t="s">
        <v>22</v>
      </c>
      <c r="B47" s="93"/>
      <c r="C47" s="93"/>
      <c r="D47" s="93"/>
      <c r="E47" s="93"/>
      <c r="F47" s="93"/>
      <c r="G47" s="93"/>
      <c r="H47" s="93"/>
      <c r="I47" s="93"/>
      <c r="J47" s="93"/>
      <c r="K47" s="93"/>
      <c r="L47" s="93"/>
      <c r="M47" s="17"/>
    </row>
  </sheetData>
  <mergeCells count="18">
    <mergeCell ref="M5:M6"/>
    <mergeCell ref="A1:J1"/>
    <mergeCell ref="D6:D7"/>
    <mergeCell ref="E6:E7"/>
    <mergeCell ref="F6:F7"/>
    <mergeCell ref="A3:J3"/>
    <mergeCell ref="C6:C7"/>
    <mergeCell ref="I6:I7"/>
    <mergeCell ref="J6:J7"/>
    <mergeCell ref="A2:J2"/>
    <mergeCell ref="A4:J4"/>
    <mergeCell ref="A47:L47"/>
    <mergeCell ref="A6:B6"/>
    <mergeCell ref="A5:B5"/>
    <mergeCell ref="H6:H7"/>
    <mergeCell ref="K6:K7"/>
    <mergeCell ref="L6:L7"/>
    <mergeCell ref="G6:G7"/>
  </mergeCells>
  <dataValidations count="2">
    <dataValidation type="list" allowBlank="1" showInputMessage="1" showErrorMessage="1" sqref="K8:L42 F8:H42">
      <formula1>klass2</formula1>
    </dataValidation>
    <dataValidation type="list" allowBlank="1" showInputMessage="1" showErrorMessage="1" sqref="C8:C40 I8:J42 D8:E42">
      <formula1>klass1</formula1>
    </dataValidation>
  </dataValidation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opLeftCell="A4" zoomScale="70" zoomScaleNormal="70" workbookViewId="0">
      <selection activeCell="F11" sqref="F11"/>
    </sheetView>
  </sheetViews>
  <sheetFormatPr defaultRowHeight="15" x14ac:dyDescent="0.25"/>
  <cols>
    <col min="1" max="1" width="22.5703125" customWidth="1"/>
    <col min="2" max="2" width="12.5703125" customWidth="1"/>
    <col min="3" max="3" width="12.42578125" customWidth="1"/>
    <col min="4" max="4" width="13.28515625" customWidth="1"/>
  </cols>
  <sheetData>
    <row r="1" spans="1:4" ht="15.75" x14ac:dyDescent="0.25">
      <c r="A1" s="108" t="s">
        <v>8</v>
      </c>
      <c r="B1" s="109"/>
      <c r="C1" s="109"/>
      <c r="D1" s="109"/>
    </row>
    <row r="2" spans="1:4" ht="15.75" x14ac:dyDescent="0.25">
      <c r="A2" s="110" t="s">
        <v>2</v>
      </c>
      <c r="B2" s="110"/>
      <c r="C2" s="110"/>
      <c r="D2" s="110"/>
    </row>
    <row r="3" spans="1:4" ht="15.75" x14ac:dyDescent="0.25">
      <c r="A3" s="110" t="s">
        <v>1</v>
      </c>
      <c r="B3" s="110"/>
      <c r="C3" s="110"/>
      <c r="D3" s="110"/>
    </row>
    <row r="4" spans="1:4" ht="15.75" x14ac:dyDescent="0.25">
      <c r="A4" s="110" t="s">
        <v>13</v>
      </c>
      <c r="B4" s="110"/>
      <c r="C4" s="110"/>
      <c r="D4" s="110"/>
    </row>
    <row r="5" spans="1:4" ht="15.75" x14ac:dyDescent="0.25">
      <c r="A5" s="110" t="s">
        <v>7</v>
      </c>
      <c r="B5" s="110"/>
      <c r="C5" s="110"/>
      <c r="D5" s="110"/>
    </row>
    <row r="6" spans="1:4" ht="57" customHeight="1" x14ac:dyDescent="0.25">
      <c r="A6" s="2" t="s">
        <v>4</v>
      </c>
      <c r="B6" s="5" t="s">
        <v>14</v>
      </c>
      <c r="C6" s="5" t="s">
        <v>17</v>
      </c>
      <c r="D6" s="5" t="s">
        <v>16</v>
      </c>
    </row>
    <row r="7" spans="1:4" ht="27.75" customHeight="1" x14ac:dyDescent="0.25">
      <c r="A7" s="2" t="s">
        <v>3</v>
      </c>
      <c r="B7" s="7" t="s">
        <v>15</v>
      </c>
      <c r="C7" s="6" t="s">
        <v>24</v>
      </c>
      <c r="D7" s="5" t="s">
        <v>18</v>
      </c>
    </row>
    <row r="8" spans="1:4" ht="33" customHeight="1" x14ac:dyDescent="0.25">
      <c r="A8" s="3" t="s">
        <v>6</v>
      </c>
      <c r="B8" s="4"/>
      <c r="C8" s="4"/>
      <c r="D8" s="4"/>
    </row>
    <row r="9" spans="1:4" ht="15.75" x14ac:dyDescent="0.25">
      <c r="A9" t="s">
        <v>25</v>
      </c>
      <c r="B9" s="1"/>
    </row>
  </sheetData>
  <mergeCells count="5">
    <mergeCell ref="A1:D1"/>
    <mergeCell ref="A2:D2"/>
    <mergeCell ref="A3:D3"/>
    <mergeCell ref="A4:D4"/>
    <mergeCell ref="A5:D5"/>
  </mergeCells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4"/>
  <sheetViews>
    <sheetView workbookViewId="0">
      <selection activeCell="A5" sqref="A5"/>
    </sheetView>
  </sheetViews>
  <sheetFormatPr defaultRowHeight="15" x14ac:dyDescent="0.25"/>
  <sheetData>
    <row r="2" spans="1:1" x14ac:dyDescent="0.25">
      <c r="A2" t="s">
        <v>10</v>
      </c>
    </row>
    <row r="3" spans="1:1" x14ac:dyDescent="0.25">
      <c r="A3" t="s">
        <v>11</v>
      </c>
    </row>
    <row r="4" spans="1:1" x14ac:dyDescent="0.25">
      <c r="A4" t="s">
        <v>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3"/>
  <sheetViews>
    <sheetView topLeftCell="A4" workbookViewId="0">
      <selection activeCell="A4" sqref="A4:A73"/>
    </sheetView>
  </sheetViews>
  <sheetFormatPr defaultRowHeight="15" x14ac:dyDescent="0.25"/>
  <sheetData>
    <row r="1" spans="1:2" x14ac:dyDescent="0.25">
      <c r="A1">
        <v>0</v>
      </c>
      <c r="B1">
        <v>0</v>
      </c>
    </row>
    <row r="2" spans="1:2" x14ac:dyDescent="0.25">
      <c r="A2">
        <v>1</v>
      </c>
      <c r="B2">
        <v>1</v>
      </c>
    </row>
    <row r="3" spans="1:2" x14ac:dyDescent="0.25">
      <c r="B3">
        <v>2</v>
      </c>
    </row>
    <row r="5" spans="1:2" x14ac:dyDescent="0.25">
      <c r="A5" t="s">
        <v>35</v>
      </c>
    </row>
    <row r="6" spans="1:2" x14ac:dyDescent="0.25">
      <c r="A6" t="s">
        <v>36</v>
      </c>
    </row>
    <row r="7" spans="1:2" x14ac:dyDescent="0.25">
      <c r="A7" t="s">
        <v>70</v>
      </c>
    </row>
    <row r="8" spans="1:2" x14ac:dyDescent="0.25">
      <c r="A8" t="s">
        <v>90</v>
      </c>
    </row>
    <row r="9" spans="1:2" x14ac:dyDescent="0.25">
      <c r="A9" t="s">
        <v>72</v>
      </c>
    </row>
    <row r="10" spans="1:2" x14ac:dyDescent="0.25">
      <c r="A10" t="s">
        <v>37</v>
      </c>
    </row>
    <row r="11" spans="1:2" x14ac:dyDescent="0.25">
      <c r="A11" t="s">
        <v>73</v>
      </c>
    </row>
    <row r="12" spans="1:2" x14ac:dyDescent="0.25">
      <c r="A12" t="s">
        <v>74</v>
      </c>
    </row>
    <row r="13" spans="1:2" x14ac:dyDescent="0.25">
      <c r="A13" t="s">
        <v>38</v>
      </c>
    </row>
    <row r="14" spans="1:2" x14ac:dyDescent="0.25">
      <c r="A14" t="s">
        <v>39</v>
      </c>
    </row>
    <row r="15" spans="1:2" x14ac:dyDescent="0.25">
      <c r="A15" t="s">
        <v>34</v>
      </c>
    </row>
    <row r="16" spans="1:2" x14ac:dyDescent="0.25">
      <c r="A16" t="s">
        <v>40</v>
      </c>
    </row>
    <row r="17" spans="1:1" x14ac:dyDescent="0.25">
      <c r="A17" t="s">
        <v>98</v>
      </c>
    </row>
    <row r="18" spans="1:1" x14ac:dyDescent="0.25">
      <c r="A18" t="s">
        <v>95</v>
      </c>
    </row>
    <row r="19" spans="1:1" x14ac:dyDescent="0.25">
      <c r="A19" t="s">
        <v>75</v>
      </c>
    </row>
    <row r="20" spans="1:1" x14ac:dyDescent="0.25">
      <c r="A20" t="s">
        <v>88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76</v>
      </c>
    </row>
    <row r="25" spans="1:1" x14ac:dyDescent="0.25">
      <c r="A25" t="s">
        <v>44</v>
      </c>
    </row>
    <row r="26" spans="1:1" x14ac:dyDescent="0.25">
      <c r="A26" t="s">
        <v>92</v>
      </c>
    </row>
    <row r="27" spans="1:1" x14ac:dyDescent="0.25">
      <c r="A27" t="s">
        <v>99</v>
      </c>
    </row>
    <row r="28" spans="1:1" x14ac:dyDescent="0.25">
      <c r="A28" t="s">
        <v>45</v>
      </c>
    </row>
    <row r="29" spans="1:1" x14ac:dyDescent="0.25">
      <c r="A29" t="s">
        <v>100</v>
      </c>
    </row>
    <row r="30" spans="1:1" x14ac:dyDescent="0.25">
      <c r="A30" t="s">
        <v>77</v>
      </c>
    </row>
    <row r="31" spans="1:1" x14ac:dyDescent="0.25">
      <c r="A31" t="s">
        <v>78</v>
      </c>
    </row>
    <row r="32" spans="1:1" x14ac:dyDescent="0.25">
      <c r="A32" t="s">
        <v>79</v>
      </c>
    </row>
    <row r="33" spans="1:1" x14ac:dyDescent="0.25">
      <c r="A33" t="s">
        <v>80</v>
      </c>
    </row>
    <row r="34" spans="1:1" x14ac:dyDescent="0.25">
      <c r="A34" t="s">
        <v>81</v>
      </c>
    </row>
    <row r="35" spans="1:1" x14ac:dyDescent="0.25">
      <c r="A35" t="s">
        <v>46</v>
      </c>
    </row>
    <row r="36" spans="1:1" x14ac:dyDescent="0.25">
      <c r="A36" t="s">
        <v>94</v>
      </c>
    </row>
    <row r="37" spans="1:1" x14ac:dyDescent="0.25">
      <c r="A37" t="s">
        <v>101</v>
      </c>
    </row>
    <row r="38" spans="1:1" x14ac:dyDescent="0.25">
      <c r="A38" t="s">
        <v>47</v>
      </c>
    </row>
    <row r="39" spans="1:1" x14ac:dyDescent="0.25">
      <c r="A39" t="s">
        <v>71</v>
      </c>
    </row>
    <row r="40" spans="1:1" x14ac:dyDescent="0.25">
      <c r="A40" t="s">
        <v>82</v>
      </c>
    </row>
    <row r="41" spans="1:1" x14ac:dyDescent="0.25">
      <c r="A41" t="s">
        <v>48</v>
      </c>
    </row>
    <row r="42" spans="1:1" x14ac:dyDescent="0.25">
      <c r="A42" t="s">
        <v>49</v>
      </c>
    </row>
    <row r="43" spans="1:1" x14ac:dyDescent="0.25">
      <c r="A43" t="s">
        <v>50</v>
      </c>
    </row>
    <row r="44" spans="1:1" x14ac:dyDescent="0.25">
      <c r="A44" t="s">
        <v>51</v>
      </c>
    </row>
    <row r="45" spans="1:1" x14ac:dyDescent="0.25">
      <c r="A45" t="s">
        <v>52</v>
      </c>
    </row>
    <row r="46" spans="1:1" x14ac:dyDescent="0.25">
      <c r="A46" t="s">
        <v>63</v>
      </c>
    </row>
    <row r="47" spans="1:1" x14ac:dyDescent="0.25">
      <c r="A47" t="s">
        <v>53</v>
      </c>
    </row>
    <row r="48" spans="1:1" x14ac:dyDescent="0.25">
      <c r="A48" t="s">
        <v>54</v>
      </c>
    </row>
    <row r="49" spans="1:1" x14ac:dyDescent="0.25">
      <c r="A49" t="s">
        <v>55</v>
      </c>
    </row>
    <row r="50" spans="1:1" x14ac:dyDescent="0.25">
      <c r="A50" t="s">
        <v>83</v>
      </c>
    </row>
    <row r="51" spans="1:1" x14ac:dyDescent="0.25">
      <c r="A51" t="s">
        <v>56</v>
      </c>
    </row>
    <row r="52" spans="1:1" x14ac:dyDescent="0.25">
      <c r="A52" t="s">
        <v>84</v>
      </c>
    </row>
    <row r="53" spans="1:1" x14ac:dyDescent="0.25">
      <c r="A53" t="s">
        <v>57</v>
      </c>
    </row>
    <row r="54" spans="1:1" x14ac:dyDescent="0.25">
      <c r="A54" t="s">
        <v>58</v>
      </c>
    </row>
    <row r="55" spans="1:1" x14ac:dyDescent="0.25">
      <c r="A55" t="s">
        <v>102</v>
      </c>
    </row>
    <row r="56" spans="1:1" x14ac:dyDescent="0.25">
      <c r="A56" t="s">
        <v>59</v>
      </c>
    </row>
    <row r="57" spans="1:1" x14ac:dyDescent="0.25">
      <c r="A57" t="s">
        <v>60</v>
      </c>
    </row>
    <row r="58" spans="1:1" x14ac:dyDescent="0.25">
      <c r="A58" t="s">
        <v>93</v>
      </c>
    </row>
    <row r="59" spans="1:1" x14ac:dyDescent="0.25">
      <c r="A59" t="s">
        <v>91</v>
      </c>
    </row>
    <row r="60" spans="1:1" x14ac:dyDescent="0.25">
      <c r="A60" t="s">
        <v>61</v>
      </c>
    </row>
    <row r="61" spans="1:1" x14ac:dyDescent="0.25">
      <c r="A61" t="s">
        <v>96</v>
      </c>
    </row>
    <row r="62" spans="1:1" x14ac:dyDescent="0.25">
      <c r="A62" t="s">
        <v>62</v>
      </c>
    </row>
    <row r="63" spans="1:1" x14ac:dyDescent="0.25">
      <c r="A63" t="s">
        <v>97</v>
      </c>
    </row>
    <row r="64" spans="1:1" x14ac:dyDescent="0.25">
      <c r="A64" t="s">
        <v>64</v>
      </c>
    </row>
    <row r="65" spans="1:1" x14ac:dyDescent="0.25">
      <c r="A65" t="s">
        <v>65</v>
      </c>
    </row>
    <row r="66" spans="1:1" x14ac:dyDescent="0.25">
      <c r="A66" t="s">
        <v>86</v>
      </c>
    </row>
    <row r="67" spans="1:1" x14ac:dyDescent="0.25">
      <c r="A67" t="s">
        <v>85</v>
      </c>
    </row>
    <row r="68" spans="1:1" x14ac:dyDescent="0.25">
      <c r="A68" t="s">
        <v>69</v>
      </c>
    </row>
    <row r="69" spans="1:1" x14ac:dyDescent="0.25">
      <c r="A69" t="s">
        <v>89</v>
      </c>
    </row>
    <row r="70" spans="1:1" x14ac:dyDescent="0.25">
      <c r="A70" t="s">
        <v>66</v>
      </c>
    </row>
    <row r="71" spans="1:1" x14ac:dyDescent="0.25">
      <c r="A71" t="s">
        <v>87</v>
      </c>
    </row>
    <row r="72" spans="1:1" x14ac:dyDescent="0.25">
      <c r="A72" t="s">
        <v>67</v>
      </c>
    </row>
    <row r="73" spans="1:1" x14ac:dyDescent="0.25">
      <c r="A73" t="s">
        <v>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7"/>
  <sheetViews>
    <sheetView tabSelected="1" view="pageBreakPreview" topLeftCell="A19" zoomScale="80" zoomScaleNormal="110" zoomScaleSheetLayoutView="80" workbookViewId="0">
      <selection activeCell="Q9" sqref="Q9"/>
    </sheetView>
  </sheetViews>
  <sheetFormatPr defaultRowHeight="15" x14ac:dyDescent="0.25"/>
  <cols>
    <col min="1" max="1" width="19" customWidth="1"/>
    <col min="2" max="2" width="23.5703125" customWidth="1"/>
    <col min="3" max="3" width="7.28515625" customWidth="1"/>
    <col min="4" max="4" width="14.7109375" customWidth="1"/>
    <col min="5" max="5" width="3.85546875" customWidth="1"/>
    <col min="6" max="6" width="21.28515625" customWidth="1"/>
    <col min="7" max="17" width="5.7109375" customWidth="1"/>
    <col min="18" max="18" width="15" customWidth="1"/>
    <col min="19" max="19" width="10.85546875" customWidth="1"/>
    <col min="20" max="20" width="10.7109375" hidden="1" customWidth="1"/>
    <col min="21" max="21" width="9.140625" hidden="1" customWidth="1"/>
    <col min="22" max="22" width="8.85546875" hidden="1" customWidth="1"/>
    <col min="23" max="24" width="32.85546875" hidden="1" customWidth="1"/>
    <col min="25" max="26" width="8.85546875" hidden="1" customWidth="1"/>
    <col min="27" max="27" width="10.5703125" hidden="1" customWidth="1"/>
    <col min="28" max="28" width="10.5703125" customWidth="1"/>
    <col min="29" max="29" width="7.7109375" customWidth="1"/>
    <col min="30" max="30" width="32.28515625" customWidth="1"/>
    <col min="31" max="31" width="9.140625" hidden="1" customWidth="1"/>
  </cols>
  <sheetData>
    <row r="1" spans="1:31" ht="16.5" thickBot="1" x14ac:dyDescent="0.3">
      <c r="A1" s="142" t="s">
        <v>145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AE1" t="s">
        <v>35</v>
      </c>
    </row>
    <row r="2" spans="1:31" ht="15" customHeight="1" x14ac:dyDescent="0.25">
      <c r="A2" s="127" t="s">
        <v>112</v>
      </c>
      <c r="B2" s="127" t="s">
        <v>113</v>
      </c>
      <c r="C2" s="128" t="s">
        <v>150</v>
      </c>
      <c r="D2" s="130" t="s">
        <v>124</v>
      </c>
      <c r="E2" s="111" t="s">
        <v>20</v>
      </c>
      <c r="F2" s="114" t="s">
        <v>128</v>
      </c>
      <c r="G2" s="117" t="s">
        <v>151</v>
      </c>
      <c r="H2" s="118"/>
      <c r="I2" s="118"/>
      <c r="J2" s="118"/>
      <c r="K2" s="118"/>
      <c r="L2" s="118"/>
      <c r="M2" s="118"/>
      <c r="N2" s="118"/>
      <c r="O2" s="118"/>
      <c r="P2" s="118"/>
      <c r="Q2" s="119"/>
      <c r="R2" s="153" t="s">
        <v>144</v>
      </c>
      <c r="S2" s="154"/>
      <c r="AE2" t="s">
        <v>36</v>
      </c>
    </row>
    <row r="3" spans="1:31" x14ac:dyDescent="0.25">
      <c r="A3" s="123"/>
      <c r="B3" s="123"/>
      <c r="C3" s="129"/>
      <c r="D3" s="131"/>
      <c r="E3" s="112"/>
      <c r="F3" s="115"/>
      <c r="G3" s="120"/>
      <c r="H3" s="121"/>
      <c r="I3" s="121"/>
      <c r="J3" s="121"/>
      <c r="K3" s="121"/>
      <c r="L3" s="121"/>
      <c r="M3" s="121"/>
      <c r="N3" s="121"/>
      <c r="O3" s="121"/>
      <c r="P3" s="121"/>
      <c r="Q3" s="122"/>
      <c r="R3" s="155"/>
      <c r="S3" s="156"/>
      <c r="AE3" t="s">
        <v>117</v>
      </c>
    </row>
    <row r="4" spans="1:31" ht="33.75" customHeight="1" thickBot="1" x14ac:dyDescent="0.3">
      <c r="A4" s="123"/>
      <c r="B4" s="123"/>
      <c r="C4" s="129"/>
      <c r="D4" s="131"/>
      <c r="E4" s="113"/>
      <c r="F4" s="116"/>
      <c r="G4" s="90">
        <v>1</v>
      </c>
      <c r="H4" s="90">
        <v>2</v>
      </c>
      <c r="I4" s="90">
        <v>3</v>
      </c>
      <c r="J4" s="90">
        <v>4</v>
      </c>
      <c r="K4" s="90">
        <v>5</v>
      </c>
      <c r="L4" s="91">
        <v>6</v>
      </c>
      <c r="M4" s="90">
        <v>7</v>
      </c>
      <c r="N4" s="90">
        <v>8</v>
      </c>
      <c r="O4" s="90">
        <v>9</v>
      </c>
      <c r="P4" s="91">
        <v>10</v>
      </c>
      <c r="Q4" s="91">
        <v>11</v>
      </c>
      <c r="R4" s="157"/>
      <c r="S4" s="158"/>
      <c r="T4" s="24"/>
      <c r="AC4" s="8" t="s">
        <v>124</v>
      </c>
      <c r="AD4" s="8" t="s">
        <v>125</v>
      </c>
      <c r="AE4" t="s">
        <v>70</v>
      </c>
    </row>
    <row r="5" spans="1:31" x14ac:dyDescent="0.25">
      <c r="A5" s="69" t="s">
        <v>48</v>
      </c>
      <c r="B5" s="69" t="s">
        <v>152</v>
      </c>
      <c r="C5" s="69" t="s">
        <v>153</v>
      </c>
      <c r="D5" s="82">
        <v>11</v>
      </c>
      <c r="E5" s="87">
        <v>1</v>
      </c>
      <c r="F5" s="88" t="s">
        <v>157</v>
      </c>
      <c r="G5" s="86">
        <v>1</v>
      </c>
      <c r="H5" s="86">
        <v>1</v>
      </c>
      <c r="I5" s="86">
        <v>1</v>
      </c>
      <c r="J5" s="86">
        <v>1</v>
      </c>
      <c r="K5" s="86">
        <v>1</v>
      </c>
      <c r="L5" s="89">
        <v>2</v>
      </c>
      <c r="M5" s="86">
        <v>1</v>
      </c>
      <c r="N5" s="86">
        <v>1</v>
      </c>
      <c r="O5" s="86">
        <v>0</v>
      </c>
      <c r="P5" s="89">
        <v>2</v>
      </c>
      <c r="Q5" s="89">
        <v>2</v>
      </c>
      <c r="R5" s="151">
        <f t="shared" ref="R5:R39" si="0">SUM(G5:Q5)</f>
        <v>13</v>
      </c>
      <c r="S5" s="152"/>
      <c r="T5" s="24">
        <v>0</v>
      </c>
      <c r="U5">
        <v>0</v>
      </c>
      <c r="V5">
        <v>0</v>
      </c>
      <c r="W5" t="s">
        <v>35</v>
      </c>
      <c r="X5" t="s">
        <v>33</v>
      </c>
      <c r="Y5">
        <v>1</v>
      </c>
      <c r="AC5" s="33">
        <v>1</v>
      </c>
      <c r="AD5" s="8" t="s">
        <v>103</v>
      </c>
      <c r="AE5" t="s">
        <v>90</v>
      </c>
    </row>
    <row r="6" spans="1:31" x14ac:dyDescent="0.25">
      <c r="A6" s="69"/>
      <c r="B6" s="69"/>
      <c r="C6" s="69"/>
      <c r="D6" s="82"/>
      <c r="E6" s="83">
        <v>2</v>
      </c>
      <c r="F6" s="10" t="s">
        <v>158</v>
      </c>
      <c r="G6" s="54">
        <v>0</v>
      </c>
      <c r="H6" s="54">
        <v>1</v>
      </c>
      <c r="I6" s="54">
        <v>1</v>
      </c>
      <c r="J6" s="54">
        <v>1</v>
      </c>
      <c r="K6" s="54">
        <v>0</v>
      </c>
      <c r="L6" s="55">
        <v>2</v>
      </c>
      <c r="M6" s="54">
        <v>1</v>
      </c>
      <c r="N6" s="54">
        <v>1</v>
      </c>
      <c r="O6" s="54">
        <v>1</v>
      </c>
      <c r="P6" s="55">
        <v>0</v>
      </c>
      <c r="Q6" s="55">
        <v>2</v>
      </c>
      <c r="R6" s="140">
        <f t="shared" si="0"/>
        <v>10</v>
      </c>
      <c r="S6" s="141"/>
      <c r="T6" s="24">
        <v>1</v>
      </c>
      <c r="U6">
        <v>1</v>
      </c>
      <c r="V6">
        <v>2</v>
      </c>
      <c r="W6" t="s">
        <v>36</v>
      </c>
      <c r="X6" t="s">
        <v>109</v>
      </c>
      <c r="Y6">
        <v>1</v>
      </c>
      <c r="AC6" s="33">
        <v>2</v>
      </c>
      <c r="AD6" s="8" t="s">
        <v>104</v>
      </c>
      <c r="AE6" t="s">
        <v>72</v>
      </c>
    </row>
    <row r="7" spans="1:31" x14ac:dyDescent="0.25">
      <c r="A7" s="69"/>
      <c r="B7" s="69"/>
      <c r="C7" s="69"/>
      <c r="D7" s="82"/>
      <c r="E7" s="83">
        <v>3</v>
      </c>
      <c r="F7" s="10" t="s">
        <v>159</v>
      </c>
      <c r="G7" s="54">
        <v>1</v>
      </c>
      <c r="H7" s="54">
        <v>1</v>
      </c>
      <c r="I7" s="54">
        <v>1</v>
      </c>
      <c r="J7" s="54">
        <v>1</v>
      </c>
      <c r="K7" s="54">
        <v>0</v>
      </c>
      <c r="L7" s="55">
        <v>2</v>
      </c>
      <c r="M7" s="54">
        <v>1</v>
      </c>
      <c r="N7" s="54">
        <v>0</v>
      </c>
      <c r="O7" s="54">
        <v>1</v>
      </c>
      <c r="P7" s="55">
        <v>2</v>
      </c>
      <c r="Q7" s="55">
        <v>2</v>
      </c>
      <c r="R7" s="140">
        <f t="shared" si="0"/>
        <v>12</v>
      </c>
      <c r="S7" s="141"/>
      <c r="T7" s="24">
        <v>2</v>
      </c>
      <c r="W7" t="s">
        <v>70</v>
      </c>
      <c r="X7" t="s">
        <v>103</v>
      </c>
      <c r="Y7">
        <v>1</v>
      </c>
      <c r="AC7" s="33">
        <v>3</v>
      </c>
      <c r="AD7" s="8" t="s">
        <v>122</v>
      </c>
      <c r="AE7" t="s">
        <v>37</v>
      </c>
    </row>
    <row r="8" spans="1:31" x14ac:dyDescent="0.25">
      <c r="A8" s="69"/>
      <c r="B8" s="69"/>
      <c r="C8" s="69"/>
      <c r="D8" s="82"/>
      <c r="E8" s="83">
        <v>4</v>
      </c>
      <c r="F8" s="10" t="s">
        <v>160</v>
      </c>
      <c r="G8" s="54">
        <v>1</v>
      </c>
      <c r="H8" s="54">
        <v>1</v>
      </c>
      <c r="I8" s="54">
        <v>1</v>
      </c>
      <c r="J8" s="54">
        <v>1</v>
      </c>
      <c r="K8" s="54">
        <v>1</v>
      </c>
      <c r="L8" s="55">
        <v>2</v>
      </c>
      <c r="M8" s="54">
        <v>1</v>
      </c>
      <c r="N8" s="54">
        <v>1</v>
      </c>
      <c r="O8" s="54">
        <v>1</v>
      </c>
      <c r="P8" s="55">
        <v>2</v>
      </c>
      <c r="Q8" s="55">
        <v>2</v>
      </c>
      <c r="R8" s="140">
        <f t="shared" si="0"/>
        <v>14</v>
      </c>
      <c r="S8" s="141"/>
      <c r="T8" s="24"/>
      <c r="W8" t="s">
        <v>90</v>
      </c>
      <c r="X8" t="s">
        <v>104</v>
      </c>
      <c r="Y8">
        <v>1</v>
      </c>
      <c r="AC8" s="33">
        <v>4</v>
      </c>
      <c r="AD8" s="8" t="s">
        <v>110</v>
      </c>
      <c r="AE8" t="s">
        <v>73</v>
      </c>
    </row>
    <row r="9" spans="1:31" x14ac:dyDescent="0.25">
      <c r="A9" s="69"/>
      <c r="B9" s="69"/>
      <c r="C9" s="69"/>
      <c r="D9" s="82"/>
      <c r="E9" s="83">
        <v>5</v>
      </c>
      <c r="F9" s="10" t="s">
        <v>161</v>
      </c>
      <c r="G9" s="54">
        <v>1</v>
      </c>
      <c r="H9" s="54">
        <v>1</v>
      </c>
      <c r="I9" s="54">
        <v>1</v>
      </c>
      <c r="J9" s="54">
        <v>0</v>
      </c>
      <c r="K9" s="54">
        <v>0</v>
      </c>
      <c r="L9" s="55">
        <v>2</v>
      </c>
      <c r="M9" s="54">
        <v>0</v>
      </c>
      <c r="N9" s="54">
        <v>0</v>
      </c>
      <c r="O9" s="54">
        <v>1</v>
      </c>
      <c r="P9" s="55">
        <v>0</v>
      </c>
      <c r="Q9" s="55">
        <v>2</v>
      </c>
      <c r="R9" s="140">
        <f t="shared" si="0"/>
        <v>8</v>
      </c>
      <c r="S9" s="141"/>
      <c r="T9" s="24"/>
      <c r="W9" t="s">
        <v>72</v>
      </c>
      <c r="X9" t="s">
        <v>105</v>
      </c>
      <c r="Y9">
        <v>1</v>
      </c>
      <c r="AC9" s="33">
        <v>5</v>
      </c>
      <c r="AD9" s="8" t="s">
        <v>123</v>
      </c>
      <c r="AE9" t="s">
        <v>74</v>
      </c>
    </row>
    <row r="10" spans="1:31" x14ac:dyDescent="0.25">
      <c r="A10" s="69"/>
      <c r="B10" s="69"/>
      <c r="C10" s="69"/>
      <c r="D10" s="82"/>
      <c r="E10" s="83">
        <v>6</v>
      </c>
      <c r="F10" s="10" t="s">
        <v>162</v>
      </c>
      <c r="G10" s="54">
        <v>1</v>
      </c>
      <c r="H10" s="54">
        <v>1</v>
      </c>
      <c r="I10" s="54">
        <v>1</v>
      </c>
      <c r="J10" s="54">
        <v>0</v>
      </c>
      <c r="K10" s="54">
        <v>1</v>
      </c>
      <c r="L10" s="55">
        <v>2</v>
      </c>
      <c r="M10" s="54">
        <v>1</v>
      </c>
      <c r="N10" s="54">
        <v>1</v>
      </c>
      <c r="O10" s="54">
        <v>1</v>
      </c>
      <c r="P10" s="55">
        <v>2</v>
      </c>
      <c r="Q10" s="55">
        <v>0</v>
      </c>
      <c r="R10" s="140">
        <f t="shared" si="0"/>
        <v>11</v>
      </c>
      <c r="S10" s="141"/>
      <c r="T10" s="24"/>
      <c r="W10" t="s">
        <v>37</v>
      </c>
      <c r="X10" t="s">
        <v>110</v>
      </c>
      <c r="Y10">
        <v>1</v>
      </c>
      <c r="AC10" s="33">
        <v>6</v>
      </c>
      <c r="AD10" s="8" t="s">
        <v>106</v>
      </c>
      <c r="AE10" t="s">
        <v>38</v>
      </c>
    </row>
    <row r="11" spans="1:31" x14ac:dyDescent="0.25">
      <c r="A11" s="69"/>
      <c r="B11" s="69"/>
      <c r="C11" s="69"/>
      <c r="D11" s="82"/>
      <c r="E11" s="83">
        <v>7</v>
      </c>
      <c r="F11" s="10" t="s">
        <v>163</v>
      </c>
      <c r="G11" s="54">
        <v>1</v>
      </c>
      <c r="H11" s="54">
        <v>1</v>
      </c>
      <c r="I11" s="54">
        <v>1</v>
      </c>
      <c r="J11" s="54">
        <v>1</v>
      </c>
      <c r="K11" s="54">
        <v>1</v>
      </c>
      <c r="L11" s="55">
        <v>2</v>
      </c>
      <c r="M11" s="54">
        <v>1</v>
      </c>
      <c r="N11" s="54">
        <v>0</v>
      </c>
      <c r="O11" s="54">
        <v>0</v>
      </c>
      <c r="P11" s="55">
        <v>2</v>
      </c>
      <c r="Q11" s="55">
        <v>2</v>
      </c>
      <c r="R11" s="140">
        <f t="shared" si="0"/>
        <v>12</v>
      </c>
      <c r="S11" s="141"/>
      <c r="T11" s="24"/>
      <c r="W11" t="s">
        <v>73</v>
      </c>
      <c r="X11" t="s">
        <v>106</v>
      </c>
      <c r="Y11">
        <v>1</v>
      </c>
      <c r="AC11" s="33">
        <v>7</v>
      </c>
      <c r="AD11" s="8" t="s">
        <v>108</v>
      </c>
      <c r="AE11" t="s">
        <v>39</v>
      </c>
    </row>
    <row r="12" spans="1:31" x14ac:dyDescent="0.25">
      <c r="A12" s="69"/>
      <c r="B12" s="69"/>
      <c r="C12" s="69"/>
      <c r="D12" s="82"/>
      <c r="E12" s="83">
        <v>8</v>
      </c>
      <c r="F12" s="10" t="s">
        <v>156</v>
      </c>
      <c r="G12" s="54">
        <v>1</v>
      </c>
      <c r="H12" s="54">
        <v>1</v>
      </c>
      <c r="I12" s="54">
        <v>1</v>
      </c>
      <c r="J12" s="54">
        <v>1</v>
      </c>
      <c r="K12" s="54">
        <v>0</v>
      </c>
      <c r="L12" s="55">
        <v>2</v>
      </c>
      <c r="M12" s="54">
        <v>1</v>
      </c>
      <c r="N12" s="54">
        <v>1</v>
      </c>
      <c r="O12" s="54">
        <v>1</v>
      </c>
      <c r="P12" s="55">
        <v>2</v>
      </c>
      <c r="Q12" s="55">
        <v>2</v>
      </c>
      <c r="R12" s="140">
        <f t="shared" si="0"/>
        <v>13</v>
      </c>
      <c r="S12" s="141"/>
      <c r="T12" s="24"/>
      <c r="W12" t="s">
        <v>74</v>
      </c>
      <c r="X12" t="s">
        <v>107</v>
      </c>
      <c r="Y12">
        <v>1</v>
      </c>
      <c r="AC12" s="33">
        <v>8</v>
      </c>
      <c r="AD12" s="8" t="s">
        <v>107</v>
      </c>
      <c r="AE12" t="s">
        <v>34</v>
      </c>
    </row>
    <row r="13" spans="1:31" x14ac:dyDescent="0.25">
      <c r="A13" s="69"/>
      <c r="B13" s="69"/>
      <c r="C13" s="69"/>
      <c r="D13" s="82"/>
      <c r="E13" s="83">
        <v>9</v>
      </c>
      <c r="F13" s="10" t="s">
        <v>164</v>
      </c>
      <c r="G13" s="54">
        <v>1</v>
      </c>
      <c r="H13" s="54">
        <v>1</v>
      </c>
      <c r="I13" s="54">
        <v>1</v>
      </c>
      <c r="J13" s="54">
        <v>0</v>
      </c>
      <c r="K13" s="54">
        <v>1</v>
      </c>
      <c r="L13" s="55">
        <v>2</v>
      </c>
      <c r="M13" s="54">
        <v>1</v>
      </c>
      <c r="N13" s="54">
        <v>1</v>
      </c>
      <c r="O13" s="54">
        <v>0</v>
      </c>
      <c r="P13" s="55">
        <v>0</v>
      </c>
      <c r="Q13" s="55">
        <v>0</v>
      </c>
      <c r="R13" s="140">
        <f t="shared" si="0"/>
        <v>8</v>
      </c>
      <c r="S13" s="141"/>
      <c r="T13" s="24"/>
      <c r="W13" t="s">
        <v>38</v>
      </c>
      <c r="X13" t="s">
        <v>108</v>
      </c>
      <c r="Y13">
        <v>1</v>
      </c>
      <c r="Z13">
        <v>1</v>
      </c>
      <c r="AA13">
        <v>1</v>
      </c>
      <c r="AC13" s="33">
        <v>9</v>
      </c>
      <c r="AD13" s="8" t="s">
        <v>109</v>
      </c>
      <c r="AE13" t="s">
        <v>98</v>
      </c>
    </row>
    <row r="14" spans="1:31" x14ac:dyDescent="0.25">
      <c r="A14" s="69"/>
      <c r="B14" s="69"/>
      <c r="C14" s="69"/>
      <c r="D14" s="82"/>
      <c r="E14" s="83">
        <v>10</v>
      </c>
      <c r="F14" s="10" t="s">
        <v>165</v>
      </c>
      <c r="G14" s="54">
        <v>1</v>
      </c>
      <c r="H14" s="54">
        <v>1</v>
      </c>
      <c r="I14" s="54">
        <v>1</v>
      </c>
      <c r="J14" s="54">
        <v>0</v>
      </c>
      <c r="K14" s="54">
        <v>1</v>
      </c>
      <c r="L14" s="55">
        <v>2</v>
      </c>
      <c r="M14" s="54">
        <v>1</v>
      </c>
      <c r="N14" s="54">
        <v>0</v>
      </c>
      <c r="O14" s="54">
        <v>1</v>
      </c>
      <c r="P14" s="55">
        <v>2</v>
      </c>
      <c r="Q14" s="55">
        <v>2</v>
      </c>
      <c r="R14" s="140">
        <f t="shared" si="0"/>
        <v>12</v>
      </c>
      <c r="S14" s="141"/>
      <c r="T14" s="24"/>
      <c r="W14" t="s">
        <v>39</v>
      </c>
      <c r="X14" t="s">
        <v>111</v>
      </c>
      <c r="Y14">
        <v>1</v>
      </c>
      <c r="AA14">
        <v>2</v>
      </c>
      <c r="AC14" s="33">
        <v>10</v>
      </c>
      <c r="AD14" s="8" t="s">
        <v>121</v>
      </c>
      <c r="AE14" t="s">
        <v>95</v>
      </c>
    </row>
    <row r="15" spans="1:31" x14ac:dyDescent="0.25">
      <c r="A15" s="69"/>
      <c r="B15" s="69"/>
      <c r="C15" s="69"/>
      <c r="D15" s="82"/>
      <c r="E15" s="83">
        <v>11</v>
      </c>
      <c r="F15" s="10" t="s">
        <v>154</v>
      </c>
      <c r="G15" s="54">
        <v>0</v>
      </c>
      <c r="H15" s="54">
        <v>0</v>
      </c>
      <c r="I15" s="54">
        <v>1</v>
      </c>
      <c r="J15" s="54">
        <v>1</v>
      </c>
      <c r="K15" s="54">
        <v>1</v>
      </c>
      <c r="L15" s="55">
        <v>2</v>
      </c>
      <c r="M15" s="54">
        <v>1</v>
      </c>
      <c r="N15" s="54">
        <v>1</v>
      </c>
      <c r="O15" s="54">
        <v>0</v>
      </c>
      <c r="P15" s="55">
        <v>2</v>
      </c>
      <c r="Q15" s="55">
        <v>0</v>
      </c>
      <c r="R15" s="140">
        <f t="shared" si="0"/>
        <v>9</v>
      </c>
      <c r="S15" s="141"/>
      <c r="T15" s="24"/>
      <c r="W15" t="s">
        <v>34</v>
      </c>
      <c r="Y15">
        <v>1</v>
      </c>
      <c r="Z15">
        <v>0</v>
      </c>
      <c r="AA15">
        <v>0</v>
      </c>
      <c r="AC15" s="33">
        <v>11</v>
      </c>
      <c r="AD15" s="8" t="s">
        <v>33</v>
      </c>
      <c r="AE15" t="s">
        <v>75</v>
      </c>
    </row>
    <row r="16" spans="1:31" x14ac:dyDescent="0.25">
      <c r="A16" s="69"/>
      <c r="B16" s="69"/>
      <c r="C16" s="69"/>
      <c r="D16" s="82"/>
      <c r="E16" s="83">
        <v>12</v>
      </c>
      <c r="F16" s="10" t="s">
        <v>166</v>
      </c>
      <c r="G16" s="54">
        <v>1</v>
      </c>
      <c r="H16" s="54">
        <v>1</v>
      </c>
      <c r="I16" s="54">
        <v>1</v>
      </c>
      <c r="J16" s="54">
        <v>1</v>
      </c>
      <c r="K16" s="54">
        <v>1</v>
      </c>
      <c r="L16" s="55">
        <v>2</v>
      </c>
      <c r="M16" s="54">
        <v>1</v>
      </c>
      <c r="N16" s="54">
        <v>1</v>
      </c>
      <c r="O16" s="54">
        <v>0</v>
      </c>
      <c r="P16" s="55">
        <v>2</v>
      </c>
      <c r="Q16" s="55">
        <v>2</v>
      </c>
      <c r="R16" s="140">
        <f t="shared" si="0"/>
        <v>13</v>
      </c>
      <c r="S16" s="141"/>
      <c r="T16" s="24"/>
      <c r="W16" t="s">
        <v>40</v>
      </c>
      <c r="Y16">
        <v>1</v>
      </c>
      <c r="AE16" t="s">
        <v>88</v>
      </c>
    </row>
    <row r="17" spans="1:32" x14ac:dyDescent="0.25">
      <c r="A17" s="69"/>
      <c r="B17" s="69"/>
      <c r="C17" s="69"/>
      <c r="D17" s="82"/>
      <c r="E17" s="83">
        <v>13</v>
      </c>
      <c r="F17" s="10" t="s">
        <v>167</v>
      </c>
      <c r="G17" s="54">
        <v>1</v>
      </c>
      <c r="H17" s="54">
        <v>1</v>
      </c>
      <c r="I17" s="54">
        <v>1</v>
      </c>
      <c r="J17" s="54">
        <v>1</v>
      </c>
      <c r="K17" s="54">
        <v>0</v>
      </c>
      <c r="L17" s="55">
        <v>2</v>
      </c>
      <c r="M17" s="54">
        <v>1</v>
      </c>
      <c r="N17" s="54">
        <v>1</v>
      </c>
      <c r="O17" s="54">
        <v>1</v>
      </c>
      <c r="P17" s="55">
        <v>2</v>
      </c>
      <c r="Q17" s="55">
        <v>2</v>
      </c>
      <c r="R17" s="140">
        <f t="shared" si="0"/>
        <v>13</v>
      </c>
      <c r="S17" s="141"/>
      <c r="T17" s="24"/>
      <c r="W17" t="s">
        <v>98</v>
      </c>
      <c r="Y17">
        <v>1</v>
      </c>
      <c r="AE17" t="s">
        <v>41</v>
      </c>
    </row>
    <row r="18" spans="1:32" x14ac:dyDescent="0.25">
      <c r="A18" s="69"/>
      <c r="B18" s="69"/>
      <c r="C18" s="69"/>
      <c r="D18" s="82"/>
      <c r="E18" s="83">
        <v>14</v>
      </c>
      <c r="F18" s="10" t="s">
        <v>168</v>
      </c>
      <c r="G18" s="54">
        <v>1</v>
      </c>
      <c r="H18" s="54">
        <v>1</v>
      </c>
      <c r="I18" s="54">
        <v>0</v>
      </c>
      <c r="J18" s="54">
        <v>0</v>
      </c>
      <c r="K18" s="54">
        <v>1</v>
      </c>
      <c r="L18" s="55">
        <v>2</v>
      </c>
      <c r="M18" s="54">
        <v>1</v>
      </c>
      <c r="N18" s="54">
        <v>1</v>
      </c>
      <c r="O18" s="54">
        <v>0</v>
      </c>
      <c r="P18" s="55">
        <v>2</v>
      </c>
      <c r="Q18" s="55">
        <v>2</v>
      </c>
      <c r="R18" s="140">
        <f t="shared" si="0"/>
        <v>11</v>
      </c>
      <c r="S18" s="141"/>
      <c r="T18" s="24"/>
      <c r="W18" t="s">
        <v>95</v>
      </c>
      <c r="Y18">
        <v>1</v>
      </c>
      <c r="AE18" t="s">
        <v>42</v>
      </c>
    </row>
    <row r="19" spans="1:32" x14ac:dyDescent="0.25">
      <c r="A19" s="69"/>
      <c r="B19" s="69"/>
      <c r="C19" s="69"/>
      <c r="D19" s="82"/>
      <c r="E19" s="83">
        <v>15</v>
      </c>
      <c r="F19" s="10" t="s">
        <v>169</v>
      </c>
      <c r="G19" s="54">
        <v>0</v>
      </c>
      <c r="H19" s="54">
        <v>1</v>
      </c>
      <c r="I19" s="54">
        <v>1</v>
      </c>
      <c r="J19" s="54">
        <v>1</v>
      </c>
      <c r="K19" s="54">
        <v>0</v>
      </c>
      <c r="L19" s="55">
        <v>2</v>
      </c>
      <c r="M19" s="54">
        <v>1</v>
      </c>
      <c r="N19" s="54">
        <v>1</v>
      </c>
      <c r="O19" s="54">
        <v>1</v>
      </c>
      <c r="P19" s="55">
        <v>2</v>
      </c>
      <c r="Q19" s="55">
        <v>2</v>
      </c>
      <c r="R19" s="140">
        <f t="shared" si="0"/>
        <v>12</v>
      </c>
      <c r="S19" s="141"/>
      <c r="T19" s="24"/>
      <c r="W19" t="s">
        <v>75</v>
      </c>
      <c r="Y19">
        <v>1</v>
      </c>
      <c r="AE19" t="s">
        <v>43</v>
      </c>
    </row>
    <row r="20" spans="1:32" x14ac:dyDescent="0.25">
      <c r="A20" s="69"/>
      <c r="B20" s="69"/>
      <c r="C20" s="69"/>
      <c r="D20" s="82"/>
      <c r="E20" s="83">
        <v>16</v>
      </c>
      <c r="F20" s="10" t="s">
        <v>155</v>
      </c>
      <c r="G20" s="54">
        <v>1</v>
      </c>
      <c r="H20" s="54">
        <v>1</v>
      </c>
      <c r="I20" s="54">
        <v>1</v>
      </c>
      <c r="J20" s="54">
        <v>0</v>
      </c>
      <c r="K20" s="54">
        <v>1</v>
      </c>
      <c r="L20" s="55">
        <v>2</v>
      </c>
      <c r="M20" s="54">
        <v>1</v>
      </c>
      <c r="N20" s="54">
        <v>1</v>
      </c>
      <c r="O20" s="54">
        <v>1</v>
      </c>
      <c r="P20" s="55">
        <v>2</v>
      </c>
      <c r="Q20" s="55">
        <v>2</v>
      </c>
      <c r="R20" s="140">
        <f t="shared" si="0"/>
        <v>13</v>
      </c>
      <c r="S20" s="141"/>
      <c r="T20" s="24"/>
      <c r="W20" t="s">
        <v>88</v>
      </c>
      <c r="Y20">
        <v>1</v>
      </c>
      <c r="AD20" s="68"/>
      <c r="AE20" t="s">
        <v>44</v>
      </c>
    </row>
    <row r="21" spans="1:32" x14ac:dyDescent="0.25">
      <c r="A21" s="69"/>
      <c r="B21" s="69"/>
      <c r="C21" s="69"/>
      <c r="D21" s="82"/>
      <c r="E21" s="83">
        <v>17</v>
      </c>
      <c r="F21" s="10" t="s">
        <v>170</v>
      </c>
      <c r="G21" s="54">
        <v>1</v>
      </c>
      <c r="H21" s="54">
        <v>1</v>
      </c>
      <c r="I21" s="54">
        <v>0</v>
      </c>
      <c r="J21" s="54">
        <v>0</v>
      </c>
      <c r="K21" s="54">
        <v>1</v>
      </c>
      <c r="L21" s="55">
        <v>2</v>
      </c>
      <c r="M21" s="54">
        <v>1</v>
      </c>
      <c r="N21" s="54">
        <v>1</v>
      </c>
      <c r="O21" s="54">
        <v>1</v>
      </c>
      <c r="P21" s="55">
        <v>2</v>
      </c>
      <c r="Q21" s="55">
        <v>2</v>
      </c>
      <c r="R21" s="140">
        <f t="shared" si="0"/>
        <v>12</v>
      </c>
      <c r="S21" s="141"/>
      <c r="T21" s="24"/>
      <c r="W21" t="s">
        <v>41</v>
      </c>
      <c r="Y21">
        <v>1</v>
      </c>
      <c r="AE21" t="s">
        <v>92</v>
      </c>
      <c r="AF21">
        <f>COUNTIFS($R5:$R39,"&lt;7")-COUNTBLANK($F5:$F39)</f>
        <v>0</v>
      </c>
    </row>
    <row r="22" spans="1:32" x14ac:dyDescent="0.25">
      <c r="A22" s="69"/>
      <c r="B22" s="69"/>
      <c r="C22" s="69"/>
      <c r="D22" s="82"/>
      <c r="E22" s="83">
        <v>18</v>
      </c>
      <c r="F22" s="10" t="s">
        <v>171</v>
      </c>
      <c r="G22" s="54">
        <v>1</v>
      </c>
      <c r="H22" s="54">
        <v>1</v>
      </c>
      <c r="I22" s="54">
        <v>1</v>
      </c>
      <c r="J22" s="54">
        <v>1</v>
      </c>
      <c r="K22" s="54">
        <v>1</v>
      </c>
      <c r="L22" s="55">
        <v>2</v>
      </c>
      <c r="M22" s="54">
        <v>0</v>
      </c>
      <c r="N22" s="54">
        <v>0</v>
      </c>
      <c r="O22" s="54">
        <v>0</v>
      </c>
      <c r="P22" s="55">
        <v>2</v>
      </c>
      <c r="Q22" s="55">
        <v>0</v>
      </c>
      <c r="R22" s="140">
        <f t="shared" si="0"/>
        <v>9</v>
      </c>
      <c r="S22" s="141"/>
      <c r="T22" s="24"/>
      <c r="W22" t="s">
        <v>42</v>
      </c>
      <c r="Y22">
        <v>1</v>
      </c>
      <c r="AE22" t="s">
        <v>99</v>
      </c>
    </row>
    <row r="23" spans="1:32" x14ac:dyDescent="0.25">
      <c r="A23" s="69"/>
      <c r="B23" s="69"/>
      <c r="C23" s="69"/>
      <c r="D23" s="82"/>
      <c r="E23" s="83">
        <v>19</v>
      </c>
      <c r="F23" s="10" t="s">
        <v>172</v>
      </c>
      <c r="G23" s="54">
        <v>1</v>
      </c>
      <c r="H23" s="54">
        <v>0</v>
      </c>
      <c r="I23" s="54">
        <v>1</v>
      </c>
      <c r="J23" s="54">
        <v>1</v>
      </c>
      <c r="K23" s="54">
        <v>1</v>
      </c>
      <c r="L23" s="55">
        <v>2</v>
      </c>
      <c r="M23" s="54">
        <v>1</v>
      </c>
      <c r="N23" s="54">
        <v>1</v>
      </c>
      <c r="O23" s="54">
        <v>1</v>
      </c>
      <c r="P23" s="55">
        <v>2</v>
      </c>
      <c r="Q23" s="55">
        <v>2</v>
      </c>
      <c r="R23" s="140">
        <f t="shared" si="0"/>
        <v>13</v>
      </c>
      <c r="S23" s="141"/>
      <c r="T23" s="24"/>
      <c r="W23" t="s">
        <v>43</v>
      </c>
      <c r="Y23">
        <v>1</v>
      </c>
      <c r="AE23" t="s">
        <v>45</v>
      </c>
    </row>
    <row r="24" spans="1:32" x14ac:dyDescent="0.25">
      <c r="A24" s="69"/>
      <c r="B24" s="69"/>
      <c r="C24" s="69"/>
      <c r="D24" s="82"/>
      <c r="E24" s="83">
        <v>20</v>
      </c>
      <c r="F24" s="10" t="s">
        <v>173</v>
      </c>
      <c r="G24" s="54">
        <v>1</v>
      </c>
      <c r="H24" s="54">
        <v>1</v>
      </c>
      <c r="I24" s="54">
        <v>1</v>
      </c>
      <c r="J24" s="54">
        <v>1</v>
      </c>
      <c r="K24" s="54">
        <v>1</v>
      </c>
      <c r="L24" s="55">
        <v>2</v>
      </c>
      <c r="M24" s="54">
        <v>0</v>
      </c>
      <c r="N24" s="54">
        <v>0</v>
      </c>
      <c r="O24" s="54">
        <v>1</v>
      </c>
      <c r="P24" s="55">
        <v>1</v>
      </c>
      <c r="Q24" s="55">
        <v>2</v>
      </c>
      <c r="R24" s="140">
        <f t="shared" si="0"/>
        <v>11</v>
      </c>
      <c r="S24" s="141"/>
      <c r="T24" s="24"/>
      <c r="W24" t="s">
        <v>76</v>
      </c>
      <c r="Y24">
        <v>1</v>
      </c>
      <c r="AE24" t="s">
        <v>100</v>
      </c>
    </row>
    <row r="25" spans="1:32" x14ac:dyDescent="0.25">
      <c r="A25" s="69"/>
      <c r="B25" s="69"/>
      <c r="C25" s="69"/>
      <c r="D25" s="82"/>
      <c r="E25" s="83">
        <v>21</v>
      </c>
      <c r="F25" s="10" t="s">
        <v>174</v>
      </c>
      <c r="G25" s="54">
        <v>1</v>
      </c>
      <c r="H25" s="54">
        <v>1</v>
      </c>
      <c r="I25" s="54">
        <v>1</v>
      </c>
      <c r="J25" s="54">
        <v>0</v>
      </c>
      <c r="K25" s="54">
        <v>1</v>
      </c>
      <c r="L25" s="55">
        <v>2</v>
      </c>
      <c r="M25" s="54">
        <v>1</v>
      </c>
      <c r="N25" s="54">
        <v>1</v>
      </c>
      <c r="O25" s="54">
        <v>1</v>
      </c>
      <c r="P25" s="55">
        <v>2</v>
      </c>
      <c r="Q25" s="55">
        <v>2</v>
      </c>
      <c r="R25" s="140">
        <f t="shared" si="0"/>
        <v>13</v>
      </c>
      <c r="S25" s="141"/>
      <c r="T25" s="24"/>
      <c r="W25" t="s">
        <v>44</v>
      </c>
      <c r="Y25">
        <v>1</v>
      </c>
      <c r="AE25" t="s">
        <v>77</v>
      </c>
    </row>
    <row r="26" spans="1:32" x14ac:dyDescent="0.25">
      <c r="A26" s="69"/>
      <c r="B26" s="69"/>
      <c r="C26" s="69"/>
      <c r="D26" s="82"/>
      <c r="E26" s="83">
        <v>22</v>
      </c>
      <c r="F26" s="10" t="s">
        <v>175</v>
      </c>
      <c r="G26" s="54">
        <v>1</v>
      </c>
      <c r="H26" s="54">
        <v>1</v>
      </c>
      <c r="I26" s="54">
        <v>1</v>
      </c>
      <c r="J26" s="54">
        <v>0</v>
      </c>
      <c r="K26" s="54">
        <v>1</v>
      </c>
      <c r="L26" s="55">
        <v>2</v>
      </c>
      <c r="M26" s="54">
        <v>1</v>
      </c>
      <c r="N26" s="54">
        <v>1</v>
      </c>
      <c r="O26" s="54">
        <v>1</v>
      </c>
      <c r="P26" s="55">
        <v>1</v>
      </c>
      <c r="Q26" s="55">
        <v>0</v>
      </c>
      <c r="R26" s="140">
        <f t="shared" si="0"/>
        <v>10</v>
      </c>
      <c r="S26" s="141"/>
      <c r="T26" s="24"/>
      <c r="W26" t="s">
        <v>92</v>
      </c>
      <c r="Y26">
        <v>1</v>
      </c>
      <c r="AE26" t="s">
        <v>78</v>
      </c>
    </row>
    <row r="27" spans="1:32" x14ac:dyDescent="0.25">
      <c r="A27" s="69"/>
      <c r="B27" s="69"/>
      <c r="C27" s="69"/>
      <c r="D27" s="82"/>
      <c r="E27" s="83">
        <v>23</v>
      </c>
      <c r="F27" s="10" t="s">
        <v>176</v>
      </c>
      <c r="G27" s="54">
        <v>1</v>
      </c>
      <c r="H27" s="54">
        <v>1</v>
      </c>
      <c r="I27" s="54">
        <v>1</v>
      </c>
      <c r="J27" s="54">
        <v>1</v>
      </c>
      <c r="K27" s="54">
        <v>1</v>
      </c>
      <c r="L27" s="55">
        <v>2</v>
      </c>
      <c r="M27" s="54">
        <v>1</v>
      </c>
      <c r="N27" s="54">
        <v>1</v>
      </c>
      <c r="O27" s="54">
        <v>1</v>
      </c>
      <c r="P27" s="55">
        <v>2</v>
      </c>
      <c r="Q27" s="55">
        <v>2</v>
      </c>
      <c r="R27" s="140">
        <f t="shared" si="0"/>
        <v>14</v>
      </c>
      <c r="S27" s="141"/>
      <c r="T27" s="24"/>
      <c r="W27" t="s">
        <v>99</v>
      </c>
      <c r="Y27">
        <v>1</v>
      </c>
      <c r="AE27" t="s">
        <v>127</v>
      </c>
    </row>
    <row r="28" spans="1:32" x14ac:dyDescent="0.25">
      <c r="A28" s="69"/>
      <c r="B28" s="69"/>
      <c r="C28" s="69"/>
      <c r="D28" s="82"/>
      <c r="E28" s="83">
        <v>24</v>
      </c>
      <c r="F28" s="10" t="s">
        <v>177</v>
      </c>
      <c r="G28" s="54">
        <v>1</v>
      </c>
      <c r="H28" s="54">
        <v>1</v>
      </c>
      <c r="I28" s="54">
        <v>1</v>
      </c>
      <c r="J28" s="54">
        <v>1</v>
      </c>
      <c r="K28" s="54">
        <v>1</v>
      </c>
      <c r="L28" s="55">
        <v>2</v>
      </c>
      <c r="M28" s="54">
        <v>1</v>
      </c>
      <c r="N28" s="54">
        <v>1</v>
      </c>
      <c r="O28" s="54">
        <v>0</v>
      </c>
      <c r="P28" s="55">
        <v>2</v>
      </c>
      <c r="Q28" s="55">
        <v>2</v>
      </c>
      <c r="R28" s="140">
        <f t="shared" si="0"/>
        <v>13</v>
      </c>
      <c r="S28" s="141"/>
      <c r="T28" s="24"/>
      <c r="W28" t="s">
        <v>45</v>
      </c>
      <c r="Y28">
        <v>1</v>
      </c>
      <c r="AE28" t="s">
        <v>79</v>
      </c>
    </row>
    <row r="29" spans="1:32" x14ac:dyDescent="0.25">
      <c r="A29" s="69"/>
      <c r="B29" s="69"/>
      <c r="C29" s="69"/>
      <c r="D29" s="82"/>
      <c r="E29" s="83">
        <v>25</v>
      </c>
      <c r="F29" s="10"/>
      <c r="G29" s="54"/>
      <c r="H29" s="54"/>
      <c r="I29" s="54"/>
      <c r="J29" s="54"/>
      <c r="K29" s="54"/>
      <c r="L29" s="55"/>
      <c r="M29" s="54"/>
      <c r="N29" s="54"/>
      <c r="O29" s="54"/>
      <c r="P29" s="55"/>
      <c r="Q29" s="55"/>
      <c r="R29" s="140">
        <f t="shared" si="0"/>
        <v>0</v>
      </c>
      <c r="S29" s="141"/>
      <c r="T29" s="24"/>
      <c r="W29" t="s">
        <v>100</v>
      </c>
      <c r="Y29">
        <v>1</v>
      </c>
      <c r="AE29" t="s">
        <v>80</v>
      </c>
    </row>
    <row r="30" spans="1:32" x14ac:dyDescent="0.25">
      <c r="A30" s="69"/>
      <c r="B30" s="69"/>
      <c r="C30" s="69"/>
      <c r="D30" s="82"/>
      <c r="E30" s="83">
        <v>26</v>
      </c>
      <c r="F30" s="10"/>
      <c r="G30" s="54"/>
      <c r="H30" s="54"/>
      <c r="I30" s="54"/>
      <c r="J30" s="54"/>
      <c r="K30" s="54"/>
      <c r="L30" s="55"/>
      <c r="M30" s="54"/>
      <c r="N30" s="54"/>
      <c r="O30" s="54"/>
      <c r="P30" s="55"/>
      <c r="Q30" s="55"/>
      <c r="R30" s="140">
        <f t="shared" si="0"/>
        <v>0</v>
      </c>
      <c r="S30" s="141"/>
      <c r="T30" s="24"/>
      <c r="W30" t="s">
        <v>77</v>
      </c>
      <c r="Y30">
        <v>1</v>
      </c>
      <c r="AE30" t="s">
        <v>81</v>
      </c>
    </row>
    <row r="31" spans="1:32" x14ac:dyDescent="0.25">
      <c r="A31" s="69"/>
      <c r="B31" s="69"/>
      <c r="C31" s="69"/>
      <c r="D31" s="82"/>
      <c r="E31" s="83">
        <v>27</v>
      </c>
      <c r="F31" s="10"/>
      <c r="G31" s="54"/>
      <c r="H31" s="54"/>
      <c r="I31" s="54"/>
      <c r="J31" s="54"/>
      <c r="K31" s="54"/>
      <c r="L31" s="55"/>
      <c r="M31" s="54"/>
      <c r="N31" s="54"/>
      <c r="O31" s="54"/>
      <c r="P31" s="55"/>
      <c r="Q31" s="55"/>
      <c r="R31" s="140">
        <f t="shared" si="0"/>
        <v>0</v>
      </c>
      <c r="S31" s="141"/>
      <c r="T31" s="24"/>
      <c r="W31" t="s">
        <v>78</v>
      </c>
      <c r="Y31">
        <v>1</v>
      </c>
      <c r="AE31" t="s">
        <v>46</v>
      </c>
    </row>
    <row r="32" spans="1:32" x14ac:dyDescent="0.25">
      <c r="A32" s="69"/>
      <c r="B32" s="69"/>
      <c r="C32" s="69"/>
      <c r="D32" s="82"/>
      <c r="E32" s="83">
        <v>28</v>
      </c>
      <c r="F32" s="10"/>
      <c r="G32" s="54"/>
      <c r="H32" s="54"/>
      <c r="I32" s="54"/>
      <c r="J32" s="54"/>
      <c r="K32" s="54"/>
      <c r="L32" s="55"/>
      <c r="M32" s="54"/>
      <c r="N32" s="54"/>
      <c r="O32" s="54"/>
      <c r="P32" s="55"/>
      <c r="Q32" s="55"/>
      <c r="R32" s="140">
        <f t="shared" si="0"/>
        <v>0</v>
      </c>
      <c r="S32" s="141"/>
      <c r="T32" s="24"/>
      <c r="W32" t="s">
        <v>79</v>
      </c>
      <c r="Y32">
        <v>1</v>
      </c>
      <c r="AE32" t="s">
        <v>94</v>
      </c>
    </row>
    <row r="33" spans="1:31" x14ac:dyDescent="0.25">
      <c r="A33" s="69"/>
      <c r="B33" s="69"/>
      <c r="C33" s="69"/>
      <c r="D33" s="82"/>
      <c r="E33" s="83">
        <v>29</v>
      </c>
      <c r="F33" s="10"/>
      <c r="G33" s="54"/>
      <c r="H33" s="54"/>
      <c r="I33" s="54"/>
      <c r="J33" s="54"/>
      <c r="K33" s="54"/>
      <c r="L33" s="55"/>
      <c r="M33" s="54"/>
      <c r="N33" s="54"/>
      <c r="O33" s="54"/>
      <c r="P33" s="55"/>
      <c r="Q33" s="55"/>
      <c r="R33" s="140">
        <f t="shared" si="0"/>
        <v>0</v>
      </c>
      <c r="S33" s="141"/>
      <c r="T33" s="24"/>
      <c r="W33" t="s">
        <v>80</v>
      </c>
      <c r="Y33">
        <v>1</v>
      </c>
      <c r="AE33" t="s">
        <v>101</v>
      </c>
    </row>
    <row r="34" spans="1:31" x14ac:dyDescent="0.25">
      <c r="A34" s="69"/>
      <c r="B34" s="69"/>
      <c r="C34" s="69"/>
      <c r="D34" s="82"/>
      <c r="E34" s="83">
        <v>30</v>
      </c>
      <c r="F34" s="10"/>
      <c r="G34" s="54"/>
      <c r="H34" s="54"/>
      <c r="I34" s="54"/>
      <c r="J34" s="54"/>
      <c r="K34" s="54"/>
      <c r="L34" s="55"/>
      <c r="M34" s="54"/>
      <c r="N34" s="54"/>
      <c r="O34" s="54"/>
      <c r="P34" s="55"/>
      <c r="Q34" s="55"/>
      <c r="R34" s="140">
        <f t="shared" si="0"/>
        <v>0</v>
      </c>
      <c r="S34" s="141"/>
      <c r="T34" s="24"/>
      <c r="W34" t="s">
        <v>81</v>
      </c>
      <c r="Y34">
        <v>1</v>
      </c>
      <c r="AE34" t="s">
        <v>47</v>
      </c>
    </row>
    <row r="35" spans="1:31" x14ac:dyDescent="0.25">
      <c r="A35" s="69"/>
      <c r="B35" s="69"/>
      <c r="C35" s="69"/>
      <c r="D35" s="82"/>
      <c r="E35" s="83">
        <v>31</v>
      </c>
      <c r="F35" s="10"/>
      <c r="G35" s="54"/>
      <c r="H35" s="54"/>
      <c r="I35" s="54"/>
      <c r="J35" s="54"/>
      <c r="K35" s="54"/>
      <c r="L35" s="55"/>
      <c r="M35" s="54"/>
      <c r="N35" s="54"/>
      <c r="O35" s="54"/>
      <c r="P35" s="55"/>
      <c r="Q35" s="55"/>
      <c r="R35" s="140">
        <f t="shared" si="0"/>
        <v>0</v>
      </c>
      <c r="S35" s="141"/>
      <c r="T35" s="24"/>
      <c r="W35" t="s">
        <v>46</v>
      </c>
      <c r="Y35">
        <v>1</v>
      </c>
      <c r="AE35" t="s">
        <v>71</v>
      </c>
    </row>
    <row r="36" spans="1:31" x14ac:dyDescent="0.25">
      <c r="A36" s="69"/>
      <c r="B36" s="69"/>
      <c r="C36" s="69"/>
      <c r="D36" s="82"/>
      <c r="E36" s="83">
        <v>32</v>
      </c>
      <c r="F36" s="10"/>
      <c r="G36" s="54"/>
      <c r="H36" s="54"/>
      <c r="I36" s="54"/>
      <c r="J36" s="54"/>
      <c r="K36" s="54"/>
      <c r="L36" s="55"/>
      <c r="M36" s="54"/>
      <c r="N36" s="54"/>
      <c r="O36" s="54"/>
      <c r="P36" s="55"/>
      <c r="Q36" s="55"/>
      <c r="R36" s="140">
        <f t="shared" si="0"/>
        <v>0</v>
      </c>
      <c r="S36" s="141"/>
      <c r="T36" s="24"/>
      <c r="W36" t="s">
        <v>94</v>
      </c>
      <c r="Y36">
        <v>1</v>
      </c>
      <c r="AE36" t="s">
        <v>48</v>
      </c>
    </row>
    <row r="37" spans="1:31" x14ac:dyDescent="0.25">
      <c r="A37" s="69"/>
      <c r="B37" s="69"/>
      <c r="C37" s="69"/>
      <c r="D37" s="82"/>
      <c r="E37" s="83">
        <v>33</v>
      </c>
      <c r="F37" s="10"/>
      <c r="G37" s="54"/>
      <c r="H37" s="54"/>
      <c r="I37" s="54"/>
      <c r="J37" s="54"/>
      <c r="K37" s="54"/>
      <c r="L37" s="55"/>
      <c r="M37" s="54"/>
      <c r="N37" s="54"/>
      <c r="O37" s="54"/>
      <c r="P37" s="55"/>
      <c r="Q37" s="55"/>
      <c r="R37" s="140">
        <f t="shared" si="0"/>
        <v>0</v>
      </c>
      <c r="S37" s="141"/>
      <c r="T37" s="24"/>
      <c r="W37" t="s">
        <v>101</v>
      </c>
      <c r="Y37">
        <v>1</v>
      </c>
      <c r="AE37" t="s">
        <v>49</v>
      </c>
    </row>
    <row r="38" spans="1:31" x14ac:dyDescent="0.25">
      <c r="A38" s="69"/>
      <c r="B38" s="69"/>
      <c r="C38" s="69"/>
      <c r="D38" s="82"/>
      <c r="E38" s="83">
        <v>34</v>
      </c>
      <c r="F38" s="10"/>
      <c r="G38" s="54"/>
      <c r="H38" s="54"/>
      <c r="I38" s="54"/>
      <c r="J38" s="54"/>
      <c r="K38" s="54"/>
      <c r="L38" s="55"/>
      <c r="M38" s="54"/>
      <c r="N38" s="54"/>
      <c r="O38" s="54"/>
      <c r="P38" s="55"/>
      <c r="Q38" s="55"/>
      <c r="R38" s="140">
        <f t="shared" si="0"/>
        <v>0</v>
      </c>
      <c r="S38" s="141"/>
      <c r="T38" s="24"/>
      <c r="W38" t="s">
        <v>47</v>
      </c>
      <c r="Y38">
        <v>1</v>
      </c>
      <c r="AE38" t="s">
        <v>50</v>
      </c>
    </row>
    <row r="39" spans="1:31" ht="15.75" thickBot="1" x14ac:dyDescent="0.3">
      <c r="A39" s="69"/>
      <c r="B39" s="69"/>
      <c r="C39" s="69"/>
      <c r="D39" s="82"/>
      <c r="E39" s="84">
        <v>35</v>
      </c>
      <c r="F39" s="46"/>
      <c r="G39" s="56"/>
      <c r="H39" s="56"/>
      <c r="I39" s="56"/>
      <c r="J39" s="56"/>
      <c r="K39" s="56"/>
      <c r="L39" s="57"/>
      <c r="M39" s="56"/>
      <c r="N39" s="56"/>
      <c r="O39" s="56"/>
      <c r="P39" s="57"/>
      <c r="Q39" s="57"/>
      <c r="R39" s="159">
        <f t="shared" si="0"/>
        <v>0</v>
      </c>
      <c r="S39" s="160"/>
      <c r="T39" s="24"/>
      <c r="W39" t="s">
        <v>71</v>
      </c>
      <c r="Y39">
        <v>1</v>
      </c>
      <c r="AC39" s="34"/>
      <c r="AD39" s="34"/>
      <c r="AE39" t="s">
        <v>118</v>
      </c>
    </row>
    <row r="40" spans="1:31" ht="21" customHeight="1" thickBot="1" x14ac:dyDescent="0.3">
      <c r="A40" s="148" t="s">
        <v>141</v>
      </c>
      <c r="B40" s="149"/>
      <c r="C40" s="149"/>
      <c r="D40" s="150"/>
      <c r="E40" s="80">
        <f>COUNTA(F5:F39)</f>
        <v>24</v>
      </c>
      <c r="F40" s="134" t="s">
        <v>135</v>
      </c>
      <c r="G40" s="135"/>
      <c r="H40" s="135"/>
      <c r="I40" s="135"/>
      <c r="J40" s="135"/>
      <c r="K40" s="135"/>
      <c r="L40" s="135"/>
      <c r="M40" s="135"/>
      <c r="N40" s="135"/>
      <c r="O40" s="135"/>
      <c r="P40" s="135"/>
      <c r="Q40" s="135"/>
      <c r="R40" s="135"/>
      <c r="S40" s="136"/>
      <c r="T40" s="24"/>
      <c r="AC40" s="34"/>
      <c r="AD40" s="34"/>
      <c r="AE40" t="s">
        <v>51</v>
      </c>
    </row>
    <row r="41" spans="1:31" ht="27" customHeight="1" thickBot="1" x14ac:dyDescent="0.3">
      <c r="A41" s="123" t="s">
        <v>112</v>
      </c>
      <c r="B41" s="123" t="s">
        <v>113</v>
      </c>
      <c r="C41" s="124" t="s">
        <v>142</v>
      </c>
      <c r="D41" s="125" t="s">
        <v>124</v>
      </c>
      <c r="E41" s="49"/>
      <c r="F41" s="137" t="s">
        <v>147</v>
      </c>
      <c r="G41" s="138"/>
      <c r="H41" s="138"/>
      <c r="I41" s="138"/>
      <c r="J41" s="138"/>
      <c r="K41" s="138"/>
      <c r="L41" s="138"/>
      <c r="M41" s="138"/>
      <c r="N41" s="138"/>
      <c r="O41" s="138"/>
      <c r="P41" s="138"/>
      <c r="Q41" s="139"/>
      <c r="R41" s="132" t="s">
        <v>139</v>
      </c>
      <c r="S41" s="133"/>
      <c r="T41" s="24"/>
      <c r="AC41" s="34"/>
      <c r="AD41" s="34"/>
      <c r="AE41" t="s">
        <v>52</v>
      </c>
    </row>
    <row r="42" spans="1:31" ht="39" thickBot="1" x14ac:dyDescent="0.3">
      <c r="A42" s="123"/>
      <c r="B42" s="123"/>
      <c r="C42" s="124"/>
      <c r="D42" s="126"/>
      <c r="E42" s="47"/>
      <c r="F42" s="50" t="s">
        <v>134</v>
      </c>
      <c r="G42" s="51">
        <v>1</v>
      </c>
      <c r="H42" s="52">
        <v>2</v>
      </c>
      <c r="I42" s="52">
        <v>3</v>
      </c>
      <c r="J42" s="52">
        <v>4</v>
      </c>
      <c r="K42" s="52">
        <v>5</v>
      </c>
      <c r="L42" s="52">
        <v>6</v>
      </c>
      <c r="M42" s="52">
        <v>7</v>
      </c>
      <c r="N42" s="52">
        <v>8</v>
      </c>
      <c r="O42" s="52">
        <v>9</v>
      </c>
      <c r="P42" s="52">
        <v>10</v>
      </c>
      <c r="Q42" s="53">
        <v>11</v>
      </c>
      <c r="R42" s="85" t="s">
        <v>143</v>
      </c>
      <c r="S42" s="67" t="s">
        <v>140</v>
      </c>
      <c r="AB42" s="34"/>
      <c r="AC42" s="34"/>
      <c r="AE42" t="s">
        <v>63</v>
      </c>
    </row>
    <row r="43" spans="1:31" x14ac:dyDescent="0.25">
      <c r="A43" s="74" t="str">
        <f>A5</f>
        <v>Мытищинский м.р.</v>
      </c>
      <c r="B43" s="74" t="str">
        <f>B5</f>
        <v>МБОУ "Гимназия №16"</v>
      </c>
      <c r="C43" s="75" t="str">
        <f>C5</f>
        <v>в</v>
      </c>
      <c r="D43" s="75">
        <f>D5</f>
        <v>11</v>
      </c>
      <c r="E43" s="76"/>
      <c r="F43" s="35" t="s">
        <v>26</v>
      </c>
      <c r="G43" s="92">
        <f>COUNTIFS(G5:G39,0)</f>
        <v>3</v>
      </c>
      <c r="H43" s="92">
        <f>COUNTIFS(H5:H39,0)</f>
        <v>2</v>
      </c>
      <c r="I43" s="92">
        <f t="shared" ref="I43:Q43" si="1">COUNTIFS(I5:I39,0)</f>
        <v>2</v>
      </c>
      <c r="J43" s="92">
        <f t="shared" si="1"/>
        <v>9</v>
      </c>
      <c r="K43" s="92">
        <f t="shared" si="1"/>
        <v>6</v>
      </c>
      <c r="L43" s="92">
        <f t="shared" si="1"/>
        <v>0</v>
      </c>
      <c r="M43" s="92">
        <f t="shared" si="1"/>
        <v>3</v>
      </c>
      <c r="N43" s="92">
        <f t="shared" si="1"/>
        <v>6</v>
      </c>
      <c r="O43" s="92">
        <f t="shared" si="1"/>
        <v>8</v>
      </c>
      <c r="P43" s="92">
        <f t="shared" si="1"/>
        <v>3</v>
      </c>
      <c r="Q43" s="38">
        <f t="shared" si="1"/>
        <v>5</v>
      </c>
      <c r="R43" s="77" t="s">
        <v>148</v>
      </c>
      <c r="S43" s="38">
        <f>COUNTIFS(R$5:R$39,"&lt;=6",R$5:R$39,"&gt;=0",$F$5:$F$39,"*")</f>
        <v>0</v>
      </c>
      <c r="W43" t="s">
        <v>82</v>
      </c>
      <c r="AB43" s="34"/>
      <c r="AC43" s="34"/>
      <c r="AE43" t="s">
        <v>119</v>
      </c>
    </row>
    <row r="44" spans="1:31" x14ac:dyDescent="0.25">
      <c r="A44" s="75" t="str">
        <f>A5</f>
        <v>Мытищинский м.р.</v>
      </c>
      <c r="B44" s="75" t="str">
        <f>B5</f>
        <v>МБОУ "Гимназия №16"</v>
      </c>
      <c r="C44" s="75" t="str">
        <f>C5</f>
        <v>в</v>
      </c>
      <c r="D44" s="75">
        <f>D5</f>
        <v>11</v>
      </c>
      <c r="E44" s="76"/>
      <c r="F44" s="36" t="s">
        <v>27</v>
      </c>
      <c r="G44" s="41">
        <f>COUNTIFS(G5:G39,1)</f>
        <v>21</v>
      </c>
      <c r="H44" s="41">
        <f>COUNTIFS(H5:H39,1)</f>
        <v>22</v>
      </c>
      <c r="I44" s="41">
        <f t="shared" ref="I44:Q44" si="2">COUNTIFS(I5:I39,1)</f>
        <v>22</v>
      </c>
      <c r="J44" s="41">
        <f t="shared" si="2"/>
        <v>15</v>
      </c>
      <c r="K44" s="41">
        <f t="shared" si="2"/>
        <v>18</v>
      </c>
      <c r="L44" s="41">
        <f t="shared" si="2"/>
        <v>0</v>
      </c>
      <c r="M44" s="41">
        <f t="shared" si="2"/>
        <v>21</v>
      </c>
      <c r="N44" s="41">
        <f t="shared" si="2"/>
        <v>18</v>
      </c>
      <c r="O44" s="41">
        <f t="shared" si="2"/>
        <v>16</v>
      </c>
      <c r="P44" s="41">
        <f t="shared" si="2"/>
        <v>2</v>
      </c>
      <c r="Q44" s="39">
        <f t="shared" si="2"/>
        <v>0</v>
      </c>
      <c r="R44" s="78" t="s">
        <v>149</v>
      </c>
      <c r="S44" s="39">
        <f>COUNTIFS(R$5:R$39,"&lt;=10",R$5:R$39,"&gt;=7",$F$5:$F$39,"*")</f>
        <v>6</v>
      </c>
      <c r="W44" t="s">
        <v>48</v>
      </c>
      <c r="AB44" s="34"/>
      <c r="AC44" s="34"/>
      <c r="AE44" t="s">
        <v>54</v>
      </c>
    </row>
    <row r="45" spans="1:31" ht="15.75" thickBot="1" x14ac:dyDescent="0.3">
      <c r="A45" s="75" t="str">
        <f>A5</f>
        <v>Мытищинский м.р.</v>
      </c>
      <c r="B45" s="75" t="str">
        <f>B5</f>
        <v>МБОУ "Гимназия №16"</v>
      </c>
      <c r="C45" s="75" t="str">
        <f>C5</f>
        <v>в</v>
      </c>
      <c r="D45" s="75">
        <f>D5</f>
        <v>11</v>
      </c>
      <c r="E45" s="76"/>
      <c r="F45" s="37" t="s">
        <v>28</v>
      </c>
      <c r="G45" s="42">
        <f t="shared" ref="G45:Q45" si="3">COUNTIFS(G5:G39,2)</f>
        <v>0</v>
      </c>
      <c r="H45" s="42">
        <f t="shared" si="3"/>
        <v>0</v>
      </c>
      <c r="I45" s="42">
        <f t="shared" si="3"/>
        <v>0</v>
      </c>
      <c r="J45" s="42">
        <f t="shared" si="3"/>
        <v>0</v>
      </c>
      <c r="K45" s="42">
        <f t="shared" si="3"/>
        <v>0</v>
      </c>
      <c r="L45" s="42">
        <f t="shared" si="3"/>
        <v>24</v>
      </c>
      <c r="M45" s="42">
        <f t="shared" si="3"/>
        <v>0</v>
      </c>
      <c r="N45" s="42">
        <f t="shared" si="3"/>
        <v>0</v>
      </c>
      <c r="O45" s="42">
        <f t="shared" si="3"/>
        <v>0</v>
      </c>
      <c r="P45" s="42">
        <f t="shared" si="3"/>
        <v>19</v>
      </c>
      <c r="Q45" s="40">
        <f t="shared" si="3"/>
        <v>19</v>
      </c>
      <c r="R45" s="79" t="s">
        <v>138</v>
      </c>
      <c r="S45" s="40">
        <f>COUNTIFS(R$5:R$39,"&lt;=14",R$5:R$39,"&gt;=11",$F$5:$F$39,"*")</f>
        <v>18</v>
      </c>
      <c r="W45" t="s">
        <v>49</v>
      </c>
      <c r="AB45" s="34"/>
      <c r="AC45" s="34"/>
      <c r="AE45" t="s">
        <v>83</v>
      </c>
    </row>
    <row r="46" spans="1:31" ht="15.75" thickBot="1" x14ac:dyDescent="0.3">
      <c r="A46" s="81"/>
      <c r="B46" s="81"/>
      <c r="C46" s="81"/>
      <c r="D46" s="81"/>
      <c r="E46" s="47"/>
      <c r="F46" s="143" t="s">
        <v>136</v>
      </c>
      <c r="G46" s="144"/>
      <c r="H46" s="144"/>
      <c r="I46" s="144"/>
      <c r="J46" s="144"/>
      <c r="K46" s="144"/>
      <c r="L46" s="144"/>
      <c r="M46" s="144"/>
      <c r="N46" s="144"/>
      <c r="O46" s="144"/>
      <c r="P46" s="144"/>
      <c r="Q46" s="145"/>
      <c r="R46" s="146" t="s">
        <v>137</v>
      </c>
      <c r="S46" s="147"/>
      <c r="T46" s="24"/>
      <c r="AC46" s="34"/>
      <c r="AD46" s="34"/>
      <c r="AE46" t="s">
        <v>56</v>
      </c>
    </row>
    <row r="47" spans="1:31" x14ac:dyDescent="0.25">
      <c r="A47" s="48"/>
      <c r="B47" s="48"/>
      <c r="C47" s="48"/>
      <c r="D47" s="48"/>
      <c r="E47" s="27"/>
      <c r="F47" s="43" t="s">
        <v>129</v>
      </c>
      <c r="G47" s="58">
        <f t="shared" ref="G47:Q47" si="4">100/$E$40*G43</f>
        <v>12.5</v>
      </c>
      <c r="H47" s="58">
        <f t="shared" si="4"/>
        <v>8.3333333333333339</v>
      </c>
      <c r="I47" s="58">
        <f t="shared" si="4"/>
        <v>8.3333333333333339</v>
      </c>
      <c r="J47" s="58">
        <f t="shared" si="4"/>
        <v>37.5</v>
      </c>
      <c r="K47" s="58">
        <f t="shared" si="4"/>
        <v>25</v>
      </c>
      <c r="L47" s="58">
        <f t="shared" si="4"/>
        <v>0</v>
      </c>
      <c r="M47" s="58">
        <f t="shared" si="4"/>
        <v>12.5</v>
      </c>
      <c r="N47" s="58">
        <f t="shared" si="4"/>
        <v>25</v>
      </c>
      <c r="O47" s="58">
        <f t="shared" si="4"/>
        <v>33.333333333333336</v>
      </c>
      <c r="P47" s="58">
        <f t="shared" si="4"/>
        <v>12.5</v>
      </c>
      <c r="Q47" s="58">
        <f t="shared" si="4"/>
        <v>20.833333333333336</v>
      </c>
      <c r="R47" s="61" t="s">
        <v>148</v>
      </c>
      <c r="S47" s="62">
        <f>100/$E$40*S43</f>
        <v>0</v>
      </c>
      <c r="T47" s="27"/>
      <c r="U47" s="27"/>
      <c r="V47" s="27"/>
      <c r="W47" s="27"/>
      <c r="X47" s="27"/>
      <c r="Y47" s="27"/>
      <c r="Z47" s="27"/>
      <c r="AA47" s="27"/>
      <c r="AB47" s="27"/>
      <c r="AE47" t="s">
        <v>84</v>
      </c>
    </row>
    <row r="48" spans="1:31" x14ac:dyDescent="0.25">
      <c r="F48" s="44" t="s">
        <v>130</v>
      </c>
      <c r="G48" s="59">
        <f t="shared" ref="G48:Q48" si="5">100/$E$40*G44</f>
        <v>87.5</v>
      </c>
      <c r="H48" s="59">
        <f t="shared" si="5"/>
        <v>91.666666666666671</v>
      </c>
      <c r="I48" s="59">
        <f t="shared" si="5"/>
        <v>91.666666666666671</v>
      </c>
      <c r="J48" s="59">
        <f t="shared" si="5"/>
        <v>62.500000000000007</v>
      </c>
      <c r="K48" s="59">
        <f t="shared" si="5"/>
        <v>75</v>
      </c>
      <c r="L48" s="59">
        <f t="shared" si="5"/>
        <v>0</v>
      </c>
      <c r="M48" s="59">
        <f t="shared" si="5"/>
        <v>87.5</v>
      </c>
      <c r="N48" s="59">
        <f t="shared" si="5"/>
        <v>75</v>
      </c>
      <c r="O48" s="59">
        <f t="shared" si="5"/>
        <v>66.666666666666671</v>
      </c>
      <c r="P48" s="59">
        <f t="shared" si="5"/>
        <v>8.3333333333333339</v>
      </c>
      <c r="Q48" s="59">
        <f t="shared" si="5"/>
        <v>0</v>
      </c>
      <c r="R48" s="63" t="s">
        <v>149</v>
      </c>
      <c r="S48" s="64">
        <f>100/$E$40*S44</f>
        <v>25</v>
      </c>
      <c r="T48" s="27"/>
      <c r="U48" s="27"/>
      <c r="V48" s="27"/>
      <c r="W48" s="27"/>
      <c r="X48" s="27"/>
      <c r="Y48" s="27"/>
      <c r="Z48" s="27"/>
      <c r="AA48" s="27"/>
      <c r="AB48" s="27"/>
      <c r="AE48" t="s">
        <v>57</v>
      </c>
    </row>
    <row r="49" spans="6:31" ht="15.75" thickBot="1" x14ac:dyDescent="0.3">
      <c r="F49" s="45" t="s">
        <v>131</v>
      </c>
      <c r="G49" s="60">
        <f t="shared" ref="G49:Q49" si="6">100/$E$40*G45</f>
        <v>0</v>
      </c>
      <c r="H49" s="60">
        <f t="shared" si="6"/>
        <v>0</v>
      </c>
      <c r="I49" s="60">
        <f t="shared" si="6"/>
        <v>0</v>
      </c>
      <c r="J49" s="60">
        <f t="shared" si="6"/>
        <v>0</v>
      </c>
      <c r="K49" s="60">
        <f t="shared" si="6"/>
        <v>0</v>
      </c>
      <c r="L49" s="60">
        <f t="shared" si="6"/>
        <v>100</v>
      </c>
      <c r="M49" s="60">
        <f t="shared" si="6"/>
        <v>0</v>
      </c>
      <c r="N49" s="60">
        <f t="shared" si="6"/>
        <v>0</v>
      </c>
      <c r="O49" s="60">
        <f t="shared" si="6"/>
        <v>0</v>
      </c>
      <c r="P49" s="60">
        <f t="shared" si="6"/>
        <v>79.166666666666671</v>
      </c>
      <c r="Q49" s="60">
        <f t="shared" si="6"/>
        <v>79.166666666666671</v>
      </c>
      <c r="R49" s="65" t="s">
        <v>138</v>
      </c>
      <c r="S49" s="66">
        <f>100/$E$40*S45</f>
        <v>75</v>
      </c>
      <c r="T49" s="27"/>
      <c r="U49" s="27"/>
      <c r="V49" s="27"/>
      <c r="W49" s="27"/>
      <c r="X49" s="27"/>
      <c r="Y49" s="27"/>
      <c r="Z49" s="27"/>
      <c r="AA49" s="27"/>
      <c r="AB49" s="27"/>
      <c r="AE49" t="s">
        <v>58</v>
      </c>
    </row>
    <row r="50" spans="6:31" x14ac:dyDescent="0.25">
      <c r="W50" t="s">
        <v>63</v>
      </c>
      <c r="AE50" t="s">
        <v>102</v>
      </c>
    </row>
    <row r="51" spans="6:31" x14ac:dyDescent="0.25">
      <c r="W51" t="s">
        <v>53</v>
      </c>
      <c r="AE51" t="s">
        <v>59</v>
      </c>
    </row>
    <row r="52" spans="6:31" x14ac:dyDescent="0.25">
      <c r="W52" t="s">
        <v>54</v>
      </c>
      <c r="AE52" t="s">
        <v>120</v>
      </c>
    </row>
    <row r="53" spans="6:31" x14ac:dyDescent="0.25">
      <c r="W53" t="s">
        <v>55</v>
      </c>
      <c r="AE53" t="s">
        <v>93</v>
      </c>
    </row>
    <row r="54" spans="6:31" x14ac:dyDescent="0.25">
      <c r="W54" t="s">
        <v>83</v>
      </c>
      <c r="AE54" t="s">
        <v>91</v>
      </c>
    </row>
    <row r="55" spans="6:31" x14ac:dyDescent="0.25">
      <c r="W55" t="s">
        <v>56</v>
      </c>
      <c r="AE55" t="s">
        <v>61</v>
      </c>
    </row>
    <row r="56" spans="6:31" x14ac:dyDescent="0.25">
      <c r="W56" t="s">
        <v>84</v>
      </c>
      <c r="AE56" t="s">
        <v>96</v>
      </c>
    </row>
    <row r="57" spans="6:31" x14ac:dyDescent="0.25">
      <c r="W57" t="s">
        <v>57</v>
      </c>
      <c r="AE57" t="s">
        <v>62</v>
      </c>
    </row>
    <row r="58" spans="6:31" x14ac:dyDescent="0.25">
      <c r="W58" t="s">
        <v>58</v>
      </c>
      <c r="AE58" t="s">
        <v>97</v>
      </c>
    </row>
    <row r="59" spans="6:31" x14ac:dyDescent="0.25">
      <c r="W59" t="s">
        <v>102</v>
      </c>
      <c r="AE59" t="s">
        <v>64</v>
      </c>
    </row>
    <row r="60" spans="6:31" x14ac:dyDescent="0.25">
      <c r="W60" t="s">
        <v>59</v>
      </c>
      <c r="AE60" t="s">
        <v>65</v>
      </c>
    </row>
    <row r="61" spans="6:31" x14ac:dyDescent="0.25">
      <c r="W61" t="s">
        <v>60</v>
      </c>
      <c r="AE61" t="s">
        <v>86</v>
      </c>
    </row>
    <row r="62" spans="6:31" x14ac:dyDescent="0.25">
      <c r="W62" t="s">
        <v>93</v>
      </c>
      <c r="AE62" t="s">
        <v>85</v>
      </c>
    </row>
    <row r="63" spans="6:31" x14ac:dyDescent="0.25">
      <c r="W63" t="s">
        <v>91</v>
      </c>
      <c r="AE63" t="s">
        <v>69</v>
      </c>
    </row>
    <row r="64" spans="6:31" x14ac:dyDescent="0.25">
      <c r="W64" t="s">
        <v>61</v>
      </c>
      <c r="AE64" t="s">
        <v>89</v>
      </c>
    </row>
    <row r="65" spans="23:31" x14ac:dyDescent="0.25">
      <c r="W65" t="s">
        <v>96</v>
      </c>
      <c r="AE65" t="s">
        <v>66</v>
      </c>
    </row>
    <row r="66" spans="23:31" x14ac:dyDescent="0.25">
      <c r="W66" t="s">
        <v>62</v>
      </c>
      <c r="AE66" t="s">
        <v>67</v>
      </c>
    </row>
    <row r="67" spans="23:31" x14ac:dyDescent="0.25">
      <c r="W67" t="s">
        <v>97</v>
      </c>
      <c r="AE67" t="s">
        <v>68</v>
      </c>
    </row>
    <row r="68" spans="23:31" x14ac:dyDescent="0.25">
      <c r="W68" t="s">
        <v>64</v>
      </c>
    </row>
    <row r="69" spans="23:31" x14ac:dyDescent="0.25">
      <c r="W69" t="s">
        <v>65</v>
      </c>
    </row>
    <row r="70" spans="23:31" x14ac:dyDescent="0.25">
      <c r="W70" t="s">
        <v>86</v>
      </c>
    </row>
    <row r="71" spans="23:31" x14ac:dyDescent="0.25">
      <c r="W71" t="s">
        <v>85</v>
      </c>
    </row>
    <row r="72" spans="23:31" x14ac:dyDescent="0.25">
      <c r="W72" t="s">
        <v>69</v>
      </c>
    </row>
    <row r="73" spans="23:31" x14ac:dyDescent="0.25">
      <c r="W73" t="s">
        <v>89</v>
      </c>
    </row>
    <row r="74" spans="23:31" x14ac:dyDescent="0.25">
      <c r="W74" t="s">
        <v>66</v>
      </c>
    </row>
    <row r="75" spans="23:31" x14ac:dyDescent="0.25">
      <c r="W75" t="s">
        <v>87</v>
      </c>
    </row>
    <row r="76" spans="23:31" x14ac:dyDescent="0.25">
      <c r="W76" t="s">
        <v>67</v>
      </c>
    </row>
    <row r="77" spans="23:31" x14ac:dyDescent="0.25">
      <c r="W77" t="s">
        <v>68</v>
      </c>
    </row>
  </sheetData>
  <sortState ref="F6:F9">
    <sortCondition ref="F9"/>
  </sortState>
  <mergeCells count="54">
    <mergeCell ref="R31:S31"/>
    <mergeCell ref="R32:S32"/>
    <mergeCell ref="R20:S20"/>
    <mergeCell ref="R21:S21"/>
    <mergeCell ref="R22:S22"/>
    <mergeCell ref="R23:S23"/>
    <mergeCell ref="R24:S24"/>
    <mergeCell ref="R25:S25"/>
    <mergeCell ref="R26:S26"/>
    <mergeCell ref="R28:S28"/>
    <mergeCell ref="R29:S29"/>
    <mergeCell ref="A1:S1"/>
    <mergeCell ref="F46:Q46"/>
    <mergeCell ref="R46:S46"/>
    <mergeCell ref="A40:D40"/>
    <mergeCell ref="R12:S12"/>
    <mergeCell ref="R13:S13"/>
    <mergeCell ref="R14:S14"/>
    <mergeCell ref="R7:S7"/>
    <mergeCell ref="R8:S8"/>
    <mergeCell ref="R9:S9"/>
    <mergeCell ref="R10:S10"/>
    <mergeCell ref="R5:S5"/>
    <mergeCell ref="R6:S6"/>
    <mergeCell ref="R15:S15"/>
    <mergeCell ref="R2:S4"/>
    <mergeCell ref="R39:S39"/>
    <mergeCell ref="R41:S41"/>
    <mergeCell ref="F40:S40"/>
    <mergeCell ref="F41:Q41"/>
    <mergeCell ref="R11:S11"/>
    <mergeCell ref="R27:S27"/>
    <mergeCell ref="R16:S16"/>
    <mergeCell ref="R17:S17"/>
    <mergeCell ref="R18:S18"/>
    <mergeCell ref="R19:S19"/>
    <mergeCell ref="R33:S33"/>
    <mergeCell ref="R34:S34"/>
    <mergeCell ref="R35:S35"/>
    <mergeCell ref="R36:S36"/>
    <mergeCell ref="R37:S37"/>
    <mergeCell ref="R38:S38"/>
    <mergeCell ref="R30:S30"/>
    <mergeCell ref="E2:E4"/>
    <mergeCell ref="F2:F4"/>
    <mergeCell ref="G2:Q3"/>
    <mergeCell ref="A41:A42"/>
    <mergeCell ref="B41:B42"/>
    <mergeCell ref="C41:C42"/>
    <mergeCell ref="D41:D42"/>
    <mergeCell ref="B2:B4"/>
    <mergeCell ref="A2:A4"/>
    <mergeCell ref="C2:C4"/>
    <mergeCell ref="D2:D4"/>
  </mergeCells>
  <dataValidations count="5">
    <dataValidation type="list" allowBlank="1" showInputMessage="1" showErrorMessage="1" sqref="P5:P39">
      <formula1>$T$5:$T$7</formula1>
    </dataValidation>
    <dataValidation type="list" allowBlank="1" showInputMessage="1" showErrorMessage="1" sqref="G5:K39 M5:O39">
      <formula1>$U$5:$U$6</formula1>
    </dataValidation>
    <dataValidation type="list" allowBlank="1" showInputMessage="1" showErrorMessage="1" sqref="L5:L39 Q5:Q39">
      <formula1>$V$5:$V$6</formula1>
    </dataValidation>
    <dataValidation type="list" allowBlank="1" showInputMessage="1" showErrorMessage="1" sqref="D5">
      <formula1>$AC$5:$AC$15</formula1>
    </dataValidation>
    <dataValidation type="list" allowBlank="1" showInputMessage="1" showErrorMessage="1" sqref="A5">
      <formula1>$AE$1:$AE$74</formula1>
    </dataValidation>
  </dataValidations>
  <pageMargins left="0.7" right="0.7" top="0.75" bottom="0.75" header="0.3" footer="0.3"/>
  <pageSetup paperSize="9" scale="79" orientation="landscape" horizontalDpi="200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"/>
  <sheetViews>
    <sheetView workbookViewId="0">
      <selection activeCell="F5" sqref="F5"/>
    </sheetView>
  </sheetViews>
  <sheetFormatPr defaultRowHeight="15" x14ac:dyDescent="0.25"/>
  <cols>
    <col min="1" max="1" width="17.5703125" customWidth="1"/>
    <col min="2" max="2" width="24.7109375" customWidth="1"/>
    <col min="3" max="8" width="12.7109375" customWidth="1"/>
    <col min="9" max="9" width="12.7109375" hidden="1" customWidth="1"/>
    <col min="10" max="12" width="12.7109375" customWidth="1"/>
    <col min="13" max="13" width="9.140625" customWidth="1"/>
    <col min="14" max="14" width="8.85546875" customWidth="1"/>
    <col min="15" max="15" width="9.140625" customWidth="1"/>
  </cols>
  <sheetData>
    <row r="1" spans="1:13" x14ac:dyDescent="0.25">
      <c r="A1" s="161" t="s">
        <v>146</v>
      </c>
      <c r="B1" s="162"/>
      <c r="C1" s="162"/>
      <c r="D1" s="162"/>
      <c r="E1" s="162"/>
      <c r="F1" s="162"/>
      <c r="G1" s="162"/>
      <c r="I1" t="s">
        <v>35</v>
      </c>
    </row>
    <row r="2" spans="1:13" ht="62.45" customHeight="1" x14ac:dyDescent="0.25">
      <c r="A2" s="30" t="s">
        <v>112</v>
      </c>
      <c r="B2" s="31" t="s">
        <v>116</v>
      </c>
      <c r="C2" s="30" t="s">
        <v>126</v>
      </c>
      <c r="D2" s="30" t="s">
        <v>114</v>
      </c>
      <c r="E2" s="30" t="s">
        <v>132</v>
      </c>
      <c r="F2" s="32" t="s">
        <v>133</v>
      </c>
      <c r="G2" s="32" t="s">
        <v>115</v>
      </c>
      <c r="H2" s="29"/>
      <c r="I2" s="29" t="s">
        <v>36</v>
      </c>
      <c r="J2" s="29"/>
    </row>
    <row r="3" spans="1:13" x14ac:dyDescent="0.25">
      <c r="A3" s="70"/>
      <c r="B3" s="71"/>
      <c r="C3" s="71"/>
      <c r="D3" s="71"/>
      <c r="E3" s="71"/>
      <c r="F3" s="71"/>
      <c r="G3" s="71"/>
      <c r="H3" s="27"/>
      <c r="I3" s="27" t="s">
        <v>117</v>
      </c>
      <c r="J3" s="27"/>
    </row>
    <row r="4" spans="1:13" x14ac:dyDescent="0.25">
      <c r="A4" s="26" t="s">
        <v>48</v>
      </c>
      <c r="B4" s="25" t="s">
        <v>152</v>
      </c>
      <c r="C4" s="72" t="s">
        <v>153</v>
      </c>
      <c r="D4" s="72">
        <v>28</v>
      </c>
      <c r="E4" s="72">
        <v>24</v>
      </c>
      <c r="F4" s="72">
        <v>4</v>
      </c>
      <c r="G4" s="73" t="s">
        <v>178</v>
      </c>
      <c r="H4" s="27"/>
      <c r="I4" s="27" t="s">
        <v>70</v>
      </c>
      <c r="J4" s="27"/>
    </row>
    <row r="5" spans="1:13" x14ac:dyDescent="0.25">
      <c r="A5" s="27"/>
      <c r="B5" s="27"/>
      <c r="C5" s="27"/>
      <c r="D5" s="28"/>
      <c r="E5" s="28"/>
      <c r="F5" s="24"/>
      <c r="G5" s="24"/>
      <c r="H5" s="24"/>
      <c r="I5" s="24" t="s">
        <v>90</v>
      </c>
      <c r="J5" s="24"/>
      <c r="L5" s="24"/>
      <c r="M5" s="24"/>
    </row>
    <row r="6" spans="1:13" x14ac:dyDescent="0.25">
      <c r="A6" s="27"/>
      <c r="B6" s="27"/>
      <c r="C6" s="27"/>
      <c r="D6" s="27"/>
      <c r="E6" s="27"/>
      <c r="F6" s="24"/>
      <c r="G6" s="24"/>
      <c r="H6" s="24"/>
      <c r="I6" s="24" t="s">
        <v>72</v>
      </c>
      <c r="J6" s="24"/>
      <c r="L6" s="24"/>
      <c r="M6" s="24"/>
    </row>
    <row r="7" spans="1:13" x14ac:dyDescent="0.25">
      <c r="D7" s="24"/>
      <c r="E7" s="24"/>
      <c r="I7" t="s">
        <v>37</v>
      </c>
    </row>
    <row r="8" spans="1:13" x14ac:dyDescent="0.25">
      <c r="I8" t="s">
        <v>73</v>
      </c>
    </row>
    <row r="9" spans="1:13" x14ac:dyDescent="0.25">
      <c r="I9" t="s">
        <v>74</v>
      </c>
    </row>
    <row r="10" spans="1:13" x14ac:dyDescent="0.25">
      <c r="I10" t="s">
        <v>38</v>
      </c>
    </row>
    <row r="11" spans="1:13" x14ac:dyDescent="0.25">
      <c r="I11" t="s">
        <v>39</v>
      </c>
    </row>
    <row r="12" spans="1:13" x14ac:dyDescent="0.25">
      <c r="I12" t="s">
        <v>34</v>
      </c>
    </row>
    <row r="13" spans="1:13" x14ac:dyDescent="0.25">
      <c r="I13" t="s">
        <v>98</v>
      </c>
    </row>
    <row r="14" spans="1:13" x14ac:dyDescent="0.25">
      <c r="I14" t="s">
        <v>95</v>
      </c>
    </row>
    <row r="15" spans="1:13" x14ac:dyDescent="0.25">
      <c r="I15" t="s">
        <v>75</v>
      </c>
    </row>
    <row r="16" spans="1:13" x14ac:dyDescent="0.25">
      <c r="I16" t="s">
        <v>88</v>
      </c>
    </row>
    <row r="17" spans="9:9" x14ac:dyDescent="0.25">
      <c r="I17" t="s">
        <v>41</v>
      </c>
    </row>
    <row r="18" spans="9:9" x14ac:dyDescent="0.25">
      <c r="I18" t="s">
        <v>42</v>
      </c>
    </row>
    <row r="19" spans="9:9" x14ac:dyDescent="0.25">
      <c r="I19" t="s">
        <v>43</v>
      </c>
    </row>
    <row r="20" spans="9:9" x14ac:dyDescent="0.25">
      <c r="I20" t="s">
        <v>44</v>
      </c>
    </row>
    <row r="21" spans="9:9" x14ac:dyDescent="0.25">
      <c r="I21" t="s">
        <v>92</v>
      </c>
    </row>
    <row r="22" spans="9:9" x14ac:dyDescent="0.25">
      <c r="I22" t="s">
        <v>99</v>
      </c>
    </row>
    <row r="23" spans="9:9" x14ac:dyDescent="0.25">
      <c r="I23" t="s">
        <v>45</v>
      </c>
    </row>
    <row r="24" spans="9:9" x14ac:dyDescent="0.25">
      <c r="I24" t="s">
        <v>100</v>
      </c>
    </row>
    <row r="25" spans="9:9" x14ac:dyDescent="0.25">
      <c r="I25" t="s">
        <v>77</v>
      </c>
    </row>
    <row r="26" spans="9:9" x14ac:dyDescent="0.25">
      <c r="I26" t="s">
        <v>78</v>
      </c>
    </row>
    <row r="27" spans="9:9" x14ac:dyDescent="0.25">
      <c r="I27" t="s">
        <v>127</v>
      </c>
    </row>
    <row r="28" spans="9:9" x14ac:dyDescent="0.25">
      <c r="I28" t="s">
        <v>79</v>
      </c>
    </row>
    <row r="29" spans="9:9" x14ac:dyDescent="0.25">
      <c r="I29" t="s">
        <v>80</v>
      </c>
    </row>
    <row r="30" spans="9:9" x14ac:dyDescent="0.25">
      <c r="I30" t="s">
        <v>81</v>
      </c>
    </row>
    <row r="31" spans="9:9" x14ac:dyDescent="0.25">
      <c r="I31" t="s">
        <v>46</v>
      </c>
    </row>
    <row r="32" spans="9:9" x14ac:dyDescent="0.25">
      <c r="I32" t="s">
        <v>94</v>
      </c>
    </row>
    <row r="33" spans="9:9" x14ac:dyDescent="0.25">
      <c r="I33" t="s">
        <v>101</v>
      </c>
    </row>
    <row r="34" spans="9:9" x14ac:dyDescent="0.25">
      <c r="I34" t="s">
        <v>47</v>
      </c>
    </row>
    <row r="35" spans="9:9" x14ac:dyDescent="0.25">
      <c r="I35" t="s">
        <v>71</v>
      </c>
    </row>
    <row r="36" spans="9:9" x14ac:dyDescent="0.25">
      <c r="I36" t="s">
        <v>48</v>
      </c>
    </row>
    <row r="37" spans="9:9" x14ac:dyDescent="0.25">
      <c r="I37" t="s">
        <v>49</v>
      </c>
    </row>
    <row r="38" spans="9:9" x14ac:dyDescent="0.25">
      <c r="I38" t="s">
        <v>50</v>
      </c>
    </row>
    <row r="39" spans="9:9" x14ac:dyDescent="0.25">
      <c r="I39" t="s">
        <v>118</v>
      </c>
    </row>
    <row r="40" spans="9:9" x14ac:dyDescent="0.25">
      <c r="I40" t="s">
        <v>51</v>
      </c>
    </row>
    <row r="41" spans="9:9" x14ac:dyDescent="0.25">
      <c r="I41" t="s">
        <v>52</v>
      </c>
    </row>
    <row r="42" spans="9:9" x14ac:dyDescent="0.25">
      <c r="I42" t="s">
        <v>63</v>
      </c>
    </row>
    <row r="43" spans="9:9" x14ac:dyDescent="0.25">
      <c r="I43" t="s">
        <v>119</v>
      </c>
    </row>
    <row r="44" spans="9:9" x14ac:dyDescent="0.25">
      <c r="I44" t="s">
        <v>54</v>
      </c>
    </row>
    <row r="45" spans="9:9" x14ac:dyDescent="0.25">
      <c r="I45" t="s">
        <v>83</v>
      </c>
    </row>
    <row r="46" spans="9:9" x14ac:dyDescent="0.25">
      <c r="I46" t="s">
        <v>56</v>
      </c>
    </row>
    <row r="47" spans="9:9" x14ac:dyDescent="0.25">
      <c r="I47" t="s">
        <v>84</v>
      </c>
    </row>
    <row r="48" spans="9:9" x14ac:dyDescent="0.25">
      <c r="I48" t="s">
        <v>57</v>
      </c>
    </row>
    <row r="49" spans="9:9" x14ac:dyDescent="0.25">
      <c r="I49" t="s">
        <v>58</v>
      </c>
    </row>
    <row r="50" spans="9:9" x14ac:dyDescent="0.25">
      <c r="I50" t="s">
        <v>102</v>
      </c>
    </row>
    <row r="51" spans="9:9" x14ac:dyDescent="0.25">
      <c r="I51" t="s">
        <v>59</v>
      </c>
    </row>
    <row r="52" spans="9:9" x14ac:dyDescent="0.25">
      <c r="I52" t="s">
        <v>120</v>
      </c>
    </row>
    <row r="53" spans="9:9" x14ac:dyDescent="0.25">
      <c r="I53" t="s">
        <v>93</v>
      </c>
    </row>
    <row r="54" spans="9:9" x14ac:dyDescent="0.25">
      <c r="I54" t="s">
        <v>91</v>
      </c>
    </row>
    <row r="55" spans="9:9" x14ac:dyDescent="0.25">
      <c r="I55" t="s">
        <v>61</v>
      </c>
    </row>
    <row r="56" spans="9:9" x14ac:dyDescent="0.25">
      <c r="I56" t="s">
        <v>96</v>
      </c>
    </row>
    <row r="57" spans="9:9" x14ac:dyDescent="0.25">
      <c r="I57" t="s">
        <v>62</v>
      </c>
    </row>
    <row r="58" spans="9:9" x14ac:dyDescent="0.25">
      <c r="I58" t="s">
        <v>97</v>
      </c>
    </row>
    <row r="59" spans="9:9" x14ac:dyDescent="0.25">
      <c r="I59" t="s">
        <v>64</v>
      </c>
    </row>
    <row r="60" spans="9:9" x14ac:dyDescent="0.25">
      <c r="I60" t="s">
        <v>65</v>
      </c>
    </row>
    <row r="61" spans="9:9" x14ac:dyDescent="0.25">
      <c r="I61" t="s">
        <v>86</v>
      </c>
    </row>
    <row r="62" spans="9:9" x14ac:dyDescent="0.25">
      <c r="I62" t="s">
        <v>85</v>
      </c>
    </row>
    <row r="63" spans="9:9" x14ac:dyDescent="0.25">
      <c r="I63" t="s">
        <v>69</v>
      </c>
    </row>
    <row r="64" spans="9:9" x14ac:dyDescent="0.25">
      <c r="I64" t="s">
        <v>89</v>
      </c>
    </row>
    <row r="65" spans="9:9" x14ac:dyDescent="0.25">
      <c r="I65" t="s">
        <v>66</v>
      </c>
    </row>
    <row r="66" spans="9:9" x14ac:dyDescent="0.25">
      <c r="I66" t="s">
        <v>67</v>
      </c>
    </row>
    <row r="67" spans="9:9" x14ac:dyDescent="0.25">
      <c r="I67" t="s">
        <v>68</v>
      </c>
    </row>
  </sheetData>
  <mergeCells count="1">
    <mergeCell ref="A1:G1"/>
  </mergeCells>
  <dataValidations count="2">
    <dataValidation type="list" allowBlank="1" showInputMessage="1" showErrorMessage="1" sqref="A5:A6">
      <formula1>$G$3:$G$37</formula1>
    </dataValidation>
    <dataValidation type="list" allowBlank="1" showInputMessage="1" showErrorMessage="1" sqref="A3:A4">
      <formula1>$I$1:$I$70</formula1>
    </dataValidation>
  </dataValidations>
  <pageMargins left="0.7" right="0.7" top="0.75" bottom="0.75" header="0.3" footer="0.3"/>
  <pageSetup paperSize="9" orientation="landscape" horizontalDpi="200" verticalDpi="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9"/>
  <sheetViews>
    <sheetView workbookViewId="0">
      <selection activeCell="L22" sqref="L22"/>
    </sheetView>
  </sheetViews>
  <sheetFormatPr defaultRowHeight="15" x14ac:dyDescent="0.25"/>
  <cols>
    <col min="1" max="1" width="20.7109375" customWidth="1"/>
    <col min="2" max="2" width="18.42578125" customWidth="1"/>
  </cols>
  <sheetData>
    <row r="1" spans="1:4" x14ac:dyDescent="0.25">
      <c r="A1" t="s">
        <v>35</v>
      </c>
      <c r="B1" t="s">
        <v>33</v>
      </c>
      <c r="C1">
        <v>0</v>
      </c>
      <c r="D1">
        <v>0</v>
      </c>
    </row>
    <row r="2" spans="1:4" x14ac:dyDescent="0.25">
      <c r="A2" t="s">
        <v>36</v>
      </c>
      <c r="B2" t="s">
        <v>109</v>
      </c>
      <c r="C2">
        <v>1</v>
      </c>
      <c r="D2">
        <v>1</v>
      </c>
    </row>
    <row r="3" spans="1:4" x14ac:dyDescent="0.25">
      <c r="A3" t="s">
        <v>70</v>
      </c>
      <c r="B3" t="s">
        <v>103</v>
      </c>
      <c r="D3">
        <v>2</v>
      </c>
    </row>
    <row r="4" spans="1:4" x14ac:dyDescent="0.25">
      <c r="A4" t="s">
        <v>90</v>
      </c>
      <c r="B4" t="s">
        <v>104</v>
      </c>
    </row>
    <row r="5" spans="1:4" x14ac:dyDescent="0.25">
      <c r="A5" t="s">
        <v>72</v>
      </c>
      <c r="B5" t="s">
        <v>105</v>
      </c>
    </row>
    <row r="6" spans="1:4" x14ac:dyDescent="0.25">
      <c r="A6" t="s">
        <v>37</v>
      </c>
      <c r="B6" t="s">
        <v>110</v>
      </c>
    </row>
    <row r="7" spans="1:4" x14ac:dyDescent="0.25">
      <c r="A7" t="s">
        <v>73</v>
      </c>
      <c r="B7" t="s">
        <v>106</v>
      </c>
    </row>
    <row r="8" spans="1:4" x14ac:dyDescent="0.25">
      <c r="A8" t="s">
        <v>74</v>
      </c>
      <c r="B8" t="s">
        <v>107</v>
      </c>
    </row>
    <row r="9" spans="1:4" x14ac:dyDescent="0.25">
      <c r="A9" t="s">
        <v>38</v>
      </c>
      <c r="B9" t="s">
        <v>108</v>
      </c>
    </row>
    <row r="10" spans="1:4" x14ac:dyDescent="0.25">
      <c r="A10" t="s">
        <v>39</v>
      </c>
      <c r="B10" t="s">
        <v>111</v>
      </c>
    </row>
    <row r="11" spans="1:4" x14ac:dyDescent="0.25">
      <c r="A11" t="s">
        <v>34</v>
      </c>
    </row>
    <row r="12" spans="1:4" x14ac:dyDescent="0.25">
      <c r="A12" t="s">
        <v>40</v>
      </c>
    </row>
    <row r="13" spans="1:4" x14ac:dyDescent="0.25">
      <c r="A13" t="s">
        <v>98</v>
      </c>
    </row>
    <row r="14" spans="1:4" x14ac:dyDescent="0.25">
      <c r="A14" t="s">
        <v>95</v>
      </c>
    </row>
    <row r="15" spans="1:4" x14ac:dyDescent="0.25">
      <c r="A15" t="s">
        <v>75</v>
      </c>
    </row>
    <row r="16" spans="1:4" x14ac:dyDescent="0.25">
      <c r="A16" t="s">
        <v>88</v>
      </c>
    </row>
    <row r="17" spans="1:1" x14ac:dyDescent="0.25">
      <c r="A17" t="s">
        <v>41</v>
      </c>
    </row>
    <row r="18" spans="1:1" x14ac:dyDescent="0.25">
      <c r="A18" t="s">
        <v>42</v>
      </c>
    </row>
    <row r="19" spans="1:1" x14ac:dyDescent="0.25">
      <c r="A19" t="s">
        <v>43</v>
      </c>
    </row>
    <row r="20" spans="1:1" x14ac:dyDescent="0.25">
      <c r="A20" t="s">
        <v>76</v>
      </c>
    </row>
    <row r="21" spans="1:1" x14ac:dyDescent="0.25">
      <c r="A21" t="s">
        <v>44</v>
      </c>
    </row>
    <row r="22" spans="1:1" x14ac:dyDescent="0.25">
      <c r="A22" t="s">
        <v>92</v>
      </c>
    </row>
    <row r="23" spans="1:1" x14ac:dyDescent="0.25">
      <c r="A23" t="s">
        <v>99</v>
      </c>
    </row>
    <row r="24" spans="1:1" x14ac:dyDescent="0.25">
      <c r="A24" t="s">
        <v>45</v>
      </c>
    </row>
    <row r="25" spans="1:1" x14ac:dyDescent="0.25">
      <c r="A25" t="s">
        <v>100</v>
      </c>
    </row>
    <row r="26" spans="1:1" x14ac:dyDescent="0.25">
      <c r="A26" t="s">
        <v>77</v>
      </c>
    </row>
    <row r="27" spans="1:1" x14ac:dyDescent="0.25">
      <c r="A27" t="s">
        <v>78</v>
      </c>
    </row>
    <row r="28" spans="1:1" x14ac:dyDescent="0.25">
      <c r="A28" t="s">
        <v>79</v>
      </c>
    </row>
    <row r="29" spans="1:1" x14ac:dyDescent="0.25">
      <c r="A29" t="s">
        <v>80</v>
      </c>
    </row>
    <row r="30" spans="1:1" x14ac:dyDescent="0.25">
      <c r="A30" t="s">
        <v>81</v>
      </c>
    </row>
    <row r="31" spans="1:1" x14ac:dyDescent="0.25">
      <c r="A31" t="s">
        <v>46</v>
      </c>
    </row>
    <row r="32" spans="1:1" x14ac:dyDescent="0.25">
      <c r="A32" t="s">
        <v>94</v>
      </c>
    </row>
    <row r="33" spans="1:1" x14ac:dyDescent="0.25">
      <c r="A33" t="s">
        <v>101</v>
      </c>
    </row>
    <row r="34" spans="1:1" x14ac:dyDescent="0.25">
      <c r="A34" t="s">
        <v>47</v>
      </c>
    </row>
    <row r="35" spans="1:1" x14ac:dyDescent="0.25">
      <c r="A35" t="s">
        <v>71</v>
      </c>
    </row>
    <row r="36" spans="1:1" x14ac:dyDescent="0.25">
      <c r="A36" t="s">
        <v>82</v>
      </c>
    </row>
    <row r="37" spans="1:1" x14ac:dyDescent="0.25">
      <c r="A37" t="s">
        <v>48</v>
      </c>
    </row>
    <row r="38" spans="1:1" x14ac:dyDescent="0.25">
      <c r="A38" t="s">
        <v>49</v>
      </c>
    </row>
    <row r="39" spans="1:1" x14ac:dyDescent="0.25">
      <c r="A39" t="s">
        <v>50</v>
      </c>
    </row>
    <row r="40" spans="1:1" x14ac:dyDescent="0.25">
      <c r="A40" t="s">
        <v>51</v>
      </c>
    </row>
    <row r="41" spans="1:1" x14ac:dyDescent="0.25">
      <c r="A41" t="s">
        <v>52</v>
      </c>
    </row>
    <row r="42" spans="1:1" x14ac:dyDescent="0.25">
      <c r="A42" t="s">
        <v>63</v>
      </c>
    </row>
    <row r="43" spans="1:1" x14ac:dyDescent="0.25">
      <c r="A43" t="s">
        <v>53</v>
      </c>
    </row>
    <row r="44" spans="1:1" x14ac:dyDescent="0.25">
      <c r="A44" t="s">
        <v>54</v>
      </c>
    </row>
    <row r="45" spans="1:1" x14ac:dyDescent="0.25">
      <c r="A45" t="s">
        <v>55</v>
      </c>
    </row>
    <row r="46" spans="1:1" x14ac:dyDescent="0.25">
      <c r="A46" t="s">
        <v>83</v>
      </c>
    </row>
    <row r="47" spans="1:1" x14ac:dyDescent="0.25">
      <c r="A47" t="s">
        <v>56</v>
      </c>
    </row>
    <row r="48" spans="1:1" x14ac:dyDescent="0.25">
      <c r="A48" t="s">
        <v>84</v>
      </c>
    </row>
    <row r="49" spans="1:1" x14ac:dyDescent="0.25">
      <c r="A49" t="s">
        <v>57</v>
      </c>
    </row>
    <row r="50" spans="1:1" x14ac:dyDescent="0.25">
      <c r="A50" t="s">
        <v>58</v>
      </c>
    </row>
    <row r="51" spans="1:1" x14ac:dyDescent="0.25">
      <c r="A51" t="s">
        <v>102</v>
      </c>
    </row>
    <row r="52" spans="1:1" x14ac:dyDescent="0.25">
      <c r="A52" t="s">
        <v>59</v>
      </c>
    </row>
    <row r="53" spans="1:1" x14ac:dyDescent="0.25">
      <c r="A53" t="s">
        <v>60</v>
      </c>
    </row>
    <row r="54" spans="1:1" x14ac:dyDescent="0.25">
      <c r="A54" t="s">
        <v>93</v>
      </c>
    </row>
    <row r="55" spans="1:1" x14ac:dyDescent="0.25">
      <c r="A55" t="s">
        <v>91</v>
      </c>
    </row>
    <row r="56" spans="1:1" x14ac:dyDescent="0.25">
      <c r="A56" t="s">
        <v>61</v>
      </c>
    </row>
    <row r="57" spans="1:1" x14ac:dyDescent="0.25">
      <c r="A57" t="s">
        <v>96</v>
      </c>
    </row>
    <row r="58" spans="1:1" x14ac:dyDescent="0.25">
      <c r="A58" t="s">
        <v>62</v>
      </c>
    </row>
    <row r="59" spans="1:1" x14ac:dyDescent="0.25">
      <c r="A59" t="s">
        <v>97</v>
      </c>
    </row>
    <row r="60" spans="1:1" x14ac:dyDescent="0.25">
      <c r="A60" t="s">
        <v>64</v>
      </c>
    </row>
    <row r="61" spans="1:1" x14ac:dyDescent="0.25">
      <c r="A61" t="s">
        <v>65</v>
      </c>
    </row>
    <row r="62" spans="1:1" x14ac:dyDescent="0.25">
      <c r="A62" t="s">
        <v>86</v>
      </c>
    </row>
    <row r="63" spans="1:1" x14ac:dyDescent="0.25">
      <c r="A63" t="s">
        <v>85</v>
      </c>
    </row>
    <row r="64" spans="1:1" x14ac:dyDescent="0.25">
      <c r="A64" t="s">
        <v>69</v>
      </c>
    </row>
    <row r="65" spans="1:1" x14ac:dyDescent="0.25">
      <c r="A65" t="s">
        <v>89</v>
      </c>
    </row>
    <row r="66" spans="1:1" x14ac:dyDescent="0.25">
      <c r="A66" t="s">
        <v>66</v>
      </c>
    </row>
    <row r="67" spans="1:1" x14ac:dyDescent="0.25">
      <c r="A67" t="s">
        <v>87</v>
      </c>
    </row>
    <row r="68" spans="1:1" x14ac:dyDescent="0.25">
      <c r="A68" t="s">
        <v>67</v>
      </c>
    </row>
    <row r="69" spans="1:1" x14ac:dyDescent="0.25">
      <c r="A69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3</vt:i4>
      </vt:variant>
    </vt:vector>
  </HeadingPairs>
  <TitlesOfParts>
    <vt:vector size="10" baseType="lpstr">
      <vt:lpstr>№ 1</vt:lpstr>
      <vt:lpstr>№2</vt:lpstr>
      <vt:lpstr>Рекомендации</vt:lpstr>
      <vt:lpstr>Лист1</vt:lpstr>
      <vt:lpstr>протокол№2</vt:lpstr>
      <vt:lpstr>протокол№1</vt:lpstr>
      <vt:lpstr>Лист2</vt:lpstr>
      <vt:lpstr>klass1</vt:lpstr>
      <vt:lpstr>klass2</vt:lpstr>
      <vt:lpstr>протокол№2!Область_печати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сотрудник</dc:creator>
  <cp:lastModifiedBy>admin</cp:lastModifiedBy>
  <cp:lastPrinted>2016-03-21T11:20:10Z</cp:lastPrinted>
  <dcterms:created xsi:type="dcterms:W3CDTF">2011-04-18T10:41:23Z</dcterms:created>
  <dcterms:modified xsi:type="dcterms:W3CDTF">2016-04-14T15:42:35Z</dcterms:modified>
</cp:coreProperties>
</file>